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775" windowHeight="8445" activeTab="0"/>
  </bookViews>
  <sheets>
    <sheet name="Конф. АВРА" sheetId="1" r:id="rId1"/>
    <sheet name="II съезд" sheetId="2" r:id="rId2"/>
    <sheet name="Фест. искусств" sheetId="3" r:id="rId3"/>
    <sheet name="РПЦ" sheetId="4" r:id="rId4"/>
    <sheet name="РЦПБС" sheetId="5" r:id="rId5"/>
    <sheet name="РТД" sheetId="6" r:id="rId6"/>
    <sheet name="ВФД" sheetId="7" r:id="rId7"/>
    <sheet name="Онг" sheetId="8" r:id="rId8"/>
    <sheet name="ДР" sheetId="9" r:id="rId9"/>
    <sheet name="Кош-Агач" sheetId="10" r:id="rId10"/>
    <sheet name="Улаган" sheetId="11" r:id="rId11"/>
    <sheet name="Майма" sheetId="12" r:id="rId12"/>
    <sheet name="Чоя" sheetId="13" r:id="rId13"/>
    <sheet name="Турочак" sheetId="14" r:id="rId14"/>
  </sheets>
  <definedNames/>
  <calcPr fullCalcOnLoad="1"/>
</workbook>
</file>

<file path=xl/sharedStrings.xml><?xml version="1.0" encoding="utf-8"?>
<sst xmlns="http://schemas.openxmlformats.org/spreadsheetml/2006/main" count="199" uniqueCount="169">
  <si>
    <t>Учреждения</t>
  </si>
  <si>
    <t>Квота</t>
  </si>
  <si>
    <t>Всего мест</t>
  </si>
  <si>
    <t>МУЗ "Майминская ЦРБ"</t>
  </si>
  <si>
    <t>МУЗ "Чойская ЦРБ"</t>
  </si>
  <si>
    <t>МУЗ "Турочакская ЦРБ"</t>
  </si>
  <si>
    <t>МУЗ "Шебалинская ЦРБ"</t>
  </si>
  <si>
    <t>МУЗ "Чемальская ЦРБ"</t>
  </si>
  <si>
    <t>МУЗ "Онгудайская ЦРБ"</t>
  </si>
  <si>
    <t>МУЗ "Усть-Канская ЦРБ"</t>
  </si>
  <si>
    <t>МУЗ "Усть-Коксинская ЦРБ"</t>
  </si>
  <si>
    <t>МУЗ "Улаганская ЦРБ"</t>
  </si>
  <si>
    <t>МУЗ "Кош-Агачская ЦРБ"</t>
  </si>
  <si>
    <t>МУЗ "Акташская МРБ"</t>
  </si>
  <si>
    <t>ГУЗ «Республиканский медицинский информационно-аналитический центр»</t>
  </si>
  <si>
    <t>Федеральное государственное учреждение здравоохранения «Центр гигиены и эпидемиологии в Республике Алтай»</t>
  </si>
  <si>
    <t>Автобаза "Медавтотранс"</t>
  </si>
  <si>
    <t>Министерство здравоохранения</t>
  </si>
  <si>
    <t>ГУЗ "Чемальский детский противотуберкулезный санаторий"</t>
  </si>
  <si>
    <t>Федеральное государственное учреждение здравоохранения "Горно - климатический санаторий "Чемал"</t>
  </si>
  <si>
    <t>Общее число работающих для расчета квот</t>
  </si>
  <si>
    <t>УИН</t>
  </si>
  <si>
    <t>ВИП ПЕРСОНЫ (приглашенные)</t>
  </si>
  <si>
    <t>Медтехника</t>
  </si>
  <si>
    <r>
      <t xml:space="preserve">ГОУ СПО «Горно-Алтайское </t>
    </r>
    <r>
      <rPr>
        <b/>
        <sz val="12"/>
        <rFont val="Arial"/>
        <family val="2"/>
      </rPr>
      <t>медицинское училище</t>
    </r>
    <r>
      <rPr>
        <sz val="12"/>
        <rFont val="Arial"/>
        <family val="2"/>
      </rPr>
      <t>»</t>
    </r>
  </si>
  <si>
    <r>
      <t xml:space="preserve">Алтайская </t>
    </r>
    <r>
      <rPr>
        <b/>
        <sz val="12"/>
        <rFont val="Arial Cyr"/>
        <family val="0"/>
      </rPr>
      <t>противочумная станция</t>
    </r>
    <r>
      <rPr>
        <sz val="12"/>
        <rFont val="Arial Cyr"/>
        <family val="0"/>
      </rPr>
      <t xml:space="preserve"> Роспотребнадзора</t>
    </r>
  </si>
  <si>
    <r>
      <t xml:space="preserve">МСЧ МВД </t>
    </r>
    <r>
      <rPr>
        <sz val="12"/>
        <rFont val="Arial Cyr"/>
        <family val="0"/>
      </rPr>
      <t>РА</t>
    </r>
  </si>
  <si>
    <r>
      <t xml:space="preserve">ГУЗ "Горно-Алтайская </t>
    </r>
    <r>
      <rPr>
        <b/>
        <sz val="12"/>
        <rFont val="Arial Cyr"/>
        <family val="0"/>
      </rPr>
      <t>республиканская больница</t>
    </r>
    <r>
      <rPr>
        <sz val="12"/>
        <rFont val="Arial Cyr"/>
        <family val="0"/>
      </rPr>
      <t>"</t>
    </r>
  </si>
  <si>
    <r>
      <t xml:space="preserve">МУЗ "Горно-Алтайская </t>
    </r>
    <r>
      <rPr>
        <b/>
        <sz val="12"/>
        <rFont val="Arial Cyr"/>
        <family val="0"/>
      </rPr>
      <t>городская поликлиника</t>
    </r>
    <r>
      <rPr>
        <sz val="12"/>
        <rFont val="Arial Cyr"/>
        <family val="0"/>
      </rPr>
      <t>"</t>
    </r>
  </si>
  <si>
    <r>
      <t xml:space="preserve">МУЗ "Горно-Алтайская </t>
    </r>
    <r>
      <rPr>
        <b/>
        <sz val="12"/>
        <rFont val="Arial Cyr"/>
        <family val="0"/>
      </rPr>
      <t>детская поликлиника</t>
    </r>
    <r>
      <rPr>
        <sz val="12"/>
        <rFont val="Arial Cyr"/>
        <family val="0"/>
      </rPr>
      <t>"</t>
    </r>
  </si>
  <si>
    <r>
      <t>МУЗ «</t>
    </r>
    <r>
      <rPr>
        <b/>
        <sz val="12"/>
        <rFont val="Arial"/>
        <family val="2"/>
      </rPr>
      <t>Муниципальная стоматологическая поликлиника</t>
    </r>
    <r>
      <rPr>
        <sz val="12"/>
        <rFont val="Arial"/>
        <family val="2"/>
      </rPr>
      <t>»</t>
    </r>
  </si>
  <si>
    <r>
      <t>ГУЗ «</t>
    </r>
    <r>
      <rPr>
        <b/>
        <sz val="12"/>
        <rFont val="Arial"/>
        <family val="2"/>
      </rPr>
      <t>Республиканская стоматологическая поликлиника</t>
    </r>
    <r>
      <rPr>
        <sz val="12"/>
        <rFont val="Arial"/>
        <family val="2"/>
      </rPr>
      <t>»</t>
    </r>
  </si>
  <si>
    <r>
      <t xml:space="preserve">МУЗ «Горно-Алтайский специализированный </t>
    </r>
    <r>
      <rPr>
        <b/>
        <sz val="12"/>
        <rFont val="Arial"/>
        <family val="2"/>
      </rPr>
      <t>Дом ребенка</t>
    </r>
    <r>
      <rPr>
        <sz val="12"/>
        <rFont val="Arial"/>
        <family val="2"/>
      </rPr>
      <t xml:space="preserve"> для детей с ограническим поражением ЦНС и нарушением психики»</t>
    </r>
  </si>
  <si>
    <r>
      <t xml:space="preserve">МУЗ «Горно-Алтайская </t>
    </r>
    <r>
      <rPr>
        <b/>
        <sz val="12"/>
        <rFont val="Arial"/>
        <family val="2"/>
      </rPr>
      <t>станция скорой и неотложной медицинской помощи</t>
    </r>
    <r>
      <rPr>
        <sz val="12"/>
        <rFont val="Arial"/>
        <family val="2"/>
      </rPr>
      <t>» (ССМП)</t>
    </r>
  </si>
  <si>
    <r>
      <t xml:space="preserve">ГУЗ "Республиканская </t>
    </r>
    <r>
      <rPr>
        <b/>
        <sz val="12"/>
        <rFont val="Arial Cyr"/>
        <family val="0"/>
      </rPr>
      <t>детская больница</t>
    </r>
    <r>
      <rPr>
        <sz val="12"/>
        <rFont val="Arial Cyr"/>
        <family val="0"/>
      </rPr>
      <t>"</t>
    </r>
  </si>
  <si>
    <r>
      <t xml:space="preserve">ГУЗ «Республиканский </t>
    </r>
    <r>
      <rPr>
        <b/>
        <sz val="12"/>
        <rFont val="Arial"/>
        <family val="2"/>
      </rPr>
      <t>противотуберкулезный диспансер</t>
    </r>
    <r>
      <rPr>
        <sz val="12"/>
        <rFont val="Arial"/>
        <family val="2"/>
      </rPr>
      <t>»</t>
    </r>
  </si>
  <si>
    <r>
      <t>ГУЗ «Республиканский</t>
    </r>
    <r>
      <rPr>
        <b/>
        <sz val="12"/>
        <rFont val="Arial"/>
        <family val="2"/>
      </rPr>
      <t xml:space="preserve"> кожно-венерологический диспансер</t>
    </r>
    <r>
      <rPr>
        <sz val="12"/>
        <rFont val="Arial"/>
        <family val="2"/>
      </rPr>
      <t>»</t>
    </r>
  </si>
  <si>
    <r>
      <t xml:space="preserve">ГУЗ «Горно-Алтайский республиканский </t>
    </r>
    <r>
      <rPr>
        <b/>
        <sz val="12"/>
        <rFont val="Arial"/>
        <family val="2"/>
      </rPr>
      <t>центр</t>
    </r>
    <r>
      <rPr>
        <sz val="12"/>
        <rFont val="Arial"/>
        <family val="2"/>
      </rPr>
      <t xml:space="preserve"> по профилактике и борьбе со </t>
    </r>
    <r>
      <rPr>
        <b/>
        <sz val="12"/>
        <rFont val="Arial"/>
        <family val="2"/>
      </rPr>
      <t>СПИД</t>
    </r>
    <r>
      <rPr>
        <sz val="12"/>
        <rFont val="Arial"/>
        <family val="2"/>
      </rPr>
      <t>ом и другими инфекционными заболеваниями»</t>
    </r>
  </si>
  <si>
    <r>
      <t xml:space="preserve">ГУЗ «Республиканский </t>
    </r>
    <r>
      <rPr>
        <b/>
        <sz val="12"/>
        <rFont val="Arial"/>
        <family val="2"/>
      </rPr>
      <t>центр медицины катастроф</t>
    </r>
    <r>
      <rPr>
        <sz val="12"/>
        <rFont val="Arial"/>
        <family val="2"/>
      </rPr>
      <t>»</t>
    </r>
  </si>
  <si>
    <r>
      <t xml:space="preserve">ГУЗ «Республиканское </t>
    </r>
    <r>
      <rPr>
        <b/>
        <sz val="12"/>
        <rFont val="Arial"/>
        <family val="2"/>
      </rPr>
      <t>Бюро судебно-медицинской экспертизы</t>
    </r>
    <r>
      <rPr>
        <sz val="12"/>
        <rFont val="Arial"/>
        <family val="2"/>
      </rPr>
      <t>»</t>
    </r>
  </si>
  <si>
    <r>
      <t xml:space="preserve">ГУЗ «Республиканская </t>
    </r>
    <r>
      <rPr>
        <b/>
        <sz val="12"/>
        <rFont val="Arial"/>
        <family val="2"/>
      </rPr>
      <t>станция переливания крови</t>
    </r>
    <r>
      <rPr>
        <sz val="12"/>
        <rFont val="Arial"/>
        <family val="2"/>
      </rPr>
      <t>»</t>
    </r>
  </si>
  <si>
    <r>
      <t xml:space="preserve">ГУЗ «Горно-Алтайский республиканский </t>
    </r>
    <r>
      <rPr>
        <b/>
        <sz val="12"/>
        <rFont val="Arial"/>
        <family val="2"/>
      </rPr>
      <t>офтальмологический диспансер</t>
    </r>
    <r>
      <rPr>
        <sz val="12"/>
        <rFont val="Arial"/>
        <family val="2"/>
      </rPr>
      <t>»</t>
    </r>
  </si>
  <si>
    <r>
      <t xml:space="preserve">ГУЗ «Республиканский </t>
    </r>
    <r>
      <rPr>
        <b/>
        <sz val="12"/>
        <rFont val="Arial"/>
        <family val="2"/>
      </rPr>
      <t>эндокринологический диспансер</t>
    </r>
    <r>
      <rPr>
        <sz val="12"/>
        <rFont val="Arial"/>
        <family val="2"/>
      </rPr>
      <t>»</t>
    </r>
  </si>
  <si>
    <r>
      <t xml:space="preserve">ГУЗ «Республиканская </t>
    </r>
    <r>
      <rPr>
        <b/>
        <sz val="12"/>
        <rFont val="Arial"/>
        <family val="2"/>
      </rPr>
      <t>психиатрическая больница</t>
    </r>
    <r>
      <rPr>
        <sz val="12"/>
        <rFont val="Arial"/>
        <family val="2"/>
      </rPr>
      <t>»</t>
    </r>
  </si>
  <si>
    <r>
      <t xml:space="preserve">ГУЗ "Республиканский </t>
    </r>
    <r>
      <rPr>
        <b/>
        <sz val="12"/>
        <rFont val="Arial Cyr"/>
        <family val="0"/>
      </rPr>
      <t>врачебно-физкультурный диспансер</t>
    </r>
    <r>
      <rPr>
        <sz val="12"/>
        <rFont val="Arial Cyr"/>
        <family val="0"/>
      </rPr>
      <t>"</t>
    </r>
  </si>
  <si>
    <r>
      <t>Территориальный фонд обязательного медицинского страхования (</t>
    </r>
    <r>
      <rPr>
        <b/>
        <sz val="12"/>
        <rFont val="Arial"/>
        <family val="2"/>
      </rPr>
      <t>ТФОМС</t>
    </r>
    <r>
      <rPr>
        <sz val="12"/>
        <rFont val="Arial"/>
        <family val="2"/>
      </rPr>
      <t>)</t>
    </r>
  </si>
  <si>
    <t>Страховая компания "Капиталъ"</t>
  </si>
  <si>
    <t>Страховая компания "Спасские ворота"</t>
  </si>
  <si>
    <t>ГУП "Фармация"</t>
  </si>
  <si>
    <t>Бюро МСЭК</t>
  </si>
  <si>
    <r>
      <t>МУ «</t>
    </r>
    <r>
      <rPr>
        <b/>
        <sz val="12"/>
        <rFont val="Arial"/>
        <family val="2"/>
      </rPr>
      <t>Отдел здравоохранения</t>
    </r>
    <r>
      <rPr>
        <sz val="12"/>
        <rFont val="Arial"/>
        <family val="2"/>
      </rPr>
      <t xml:space="preserve"> администрации города </t>
    </r>
    <r>
      <rPr>
        <b/>
        <sz val="12"/>
        <rFont val="Arial"/>
        <family val="2"/>
      </rPr>
      <t>Горно-Алтайска</t>
    </r>
    <r>
      <rPr>
        <sz val="12"/>
        <rFont val="Arial"/>
        <family val="2"/>
      </rPr>
      <t>»</t>
    </r>
  </si>
  <si>
    <t xml:space="preserve">Мест в зале </t>
  </si>
  <si>
    <t>Расчет мест по мед.раб</t>
  </si>
  <si>
    <t>Расчет мест по врачам</t>
  </si>
  <si>
    <t>Числ. мед/раб</t>
  </si>
  <si>
    <t>Числ. врачей</t>
  </si>
  <si>
    <r>
      <t>Федеральная служба по надзору в сфере защиты прав потребителей и благополучия человека «Территориальное У</t>
    </r>
    <r>
      <rPr>
        <b/>
        <sz val="12"/>
        <rFont val="Arial"/>
        <family val="2"/>
      </rPr>
      <t>правление Роспотребнадзора</t>
    </r>
    <r>
      <rPr>
        <sz val="12"/>
        <rFont val="Arial"/>
        <family val="2"/>
      </rPr>
      <t xml:space="preserve"> по Республике Алтай»</t>
    </r>
  </si>
  <si>
    <t xml:space="preserve">              РАСПРЕДЕЛЕНИЕ КВОТ НА ФЕСТИВАЛЬ ИСКУССТВ  </t>
  </si>
  <si>
    <t>ВИП ПЕРСОНЫ (приглашенные СМИ)</t>
  </si>
  <si>
    <r>
      <t>ГУЗ «</t>
    </r>
    <r>
      <rPr>
        <b/>
        <sz val="12"/>
        <rFont val="Arial"/>
        <family val="2"/>
      </rPr>
      <t>Республиканский Перинатальный Центр</t>
    </r>
    <r>
      <rPr>
        <sz val="12"/>
        <rFont val="Arial"/>
        <family val="2"/>
      </rPr>
      <t>»</t>
    </r>
  </si>
  <si>
    <t>Место проведения: Медицинское училище;  Начало в 14-00.</t>
  </si>
  <si>
    <t xml:space="preserve">                                      МЕДРАБОТНИКОВ РА </t>
  </si>
  <si>
    <r>
      <t>Территориальный орган Федеральной службы по надзору в сфере здравоохранения и социального развития по Республике Алтай  «</t>
    </r>
    <r>
      <rPr>
        <b/>
        <sz val="12"/>
        <rFont val="Arial"/>
        <family val="2"/>
      </rPr>
      <t>Управление Росздравнадзора</t>
    </r>
    <r>
      <rPr>
        <sz val="12"/>
        <rFont val="Arial"/>
        <family val="2"/>
      </rPr>
      <t xml:space="preserve"> по Республике Алтай»</t>
    </r>
  </si>
  <si>
    <t>Министерство здравоохранения РА</t>
  </si>
  <si>
    <t>УЧРЕЖДЕНИЯ</t>
  </si>
  <si>
    <t>КВОТА</t>
  </si>
  <si>
    <t>МУЗ "Горно-Алтайская городская поликлиника"</t>
  </si>
  <si>
    <t>МУЗ "Горно-Алтайская детская поликлиника"</t>
  </si>
  <si>
    <t>ГУЗ "Горно-Алтайская республиканская больница"</t>
  </si>
  <si>
    <t>ГУЗ "Республиканская детская больница"</t>
  </si>
  <si>
    <t>ГУЗ "Республиканский врачебно-физкультурный диспансер"</t>
  </si>
  <si>
    <t>Алтайская противочумная станция Роспотребнадзора</t>
  </si>
  <si>
    <t>МСЧ МВД РА</t>
  </si>
  <si>
    <r>
      <t>МУ «</t>
    </r>
    <r>
      <rPr>
        <b/>
        <sz val="11"/>
        <rFont val="Arial"/>
        <family val="2"/>
      </rPr>
      <t>Отдел здравоохранения администрациигорода Горно-Алтайска»</t>
    </r>
  </si>
  <si>
    <r>
      <t>Территориальный фонд обязательного медицинского страхования (</t>
    </r>
    <r>
      <rPr>
        <b/>
        <sz val="11"/>
        <rFont val="Arial"/>
        <family val="2"/>
      </rPr>
      <t>ТФОМС)</t>
    </r>
  </si>
  <si>
    <r>
      <t>ГУЗ «</t>
    </r>
    <r>
      <rPr>
        <b/>
        <sz val="11"/>
        <rFont val="Arial"/>
        <family val="2"/>
      </rPr>
      <t>Республиканская стоматологическая поликлиника»</t>
    </r>
  </si>
  <si>
    <r>
      <t>МУЗ «</t>
    </r>
    <r>
      <rPr>
        <b/>
        <sz val="11"/>
        <rFont val="Arial"/>
        <family val="2"/>
      </rPr>
      <t>Муниципальная стоматологическая поликлиника»</t>
    </r>
  </si>
  <si>
    <r>
      <t xml:space="preserve">ГУЗ «Горно-Алтайский специализированный </t>
    </r>
    <r>
      <rPr>
        <b/>
        <sz val="11"/>
        <rFont val="Arial"/>
        <family val="2"/>
      </rPr>
      <t>Дом ребенка</t>
    </r>
  </si>
  <si>
    <r>
      <t xml:space="preserve">ГУЗ «Республиканский </t>
    </r>
    <r>
      <rPr>
        <b/>
        <sz val="11"/>
        <rFont val="Arial"/>
        <family val="2"/>
      </rPr>
      <t>противотуберкулезный диспансер»</t>
    </r>
  </si>
  <si>
    <r>
      <t>ГУЗ «Республиканский</t>
    </r>
    <r>
      <rPr>
        <b/>
        <sz val="11"/>
        <rFont val="Arial"/>
        <family val="2"/>
      </rPr>
      <t xml:space="preserve"> кожно-венерологический диспансер»</t>
    </r>
  </si>
  <si>
    <r>
      <t xml:space="preserve">ГУЗ «Республиканская </t>
    </r>
    <r>
      <rPr>
        <b/>
        <sz val="11"/>
        <rFont val="Arial"/>
        <family val="2"/>
      </rPr>
      <t>психиатрическая больница»</t>
    </r>
  </si>
  <si>
    <r>
      <t xml:space="preserve">ГУЗ «Республиканское </t>
    </r>
    <r>
      <rPr>
        <b/>
        <sz val="11"/>
        <rFont val="Arial"/>
        <family val="2"/>
      </rPr>
      <t>Бюро судебно-медицинской экспертизы»</t>
    </r>
  </si>
  <si>
    <r>
      <t xml:space="preserve">ГУЗ «Республиканская </t>
    </r>
    <r>
      <rPr>
        <b/>
        <sz val="11"/>
        <rFont val="Arial"/>
        <family val="2"/>
      </rPr>
      <t>станция переливания крови»</t>
    </r>
  </si>
  <si>
    <r>
      <t xml:space="preserve">ГУЗ «Республиканский </t>
    </r>
    <r>
      <rPr>
        <b/>
        <sz val="11"/>
        <rFont val="Arial"/>
        <family val="2"/>
      </rPr>
      <t>центр медицины катастроф»</t>
    </r>
  </si>
  <si>
    <r>
      <t xml:space="preserve">ГОУ СПО «Горно-Алтайское </t>
    </r>
    <r>
      <rPr>
        <b/>
        <sz val="11"/>
        <rFont val="Arial"/>
        <family val="2"/>
      </rPr>
      <t>медицинское училище»</t>
    </r>
  </si>
  <si>
    <r>
      <t xml:space="preserve">Территориальное управление </t>
    </r>
    <r>
      <rPr>
        <b/>
        <sz val="11"/>
        <rFont val="Arial"/>
        <family val="2"/>
      </rPr>
      <t>Роспотребнадзора по Республике Алтай»</t>
    </r>
  </si>
  <si>
    <r>
      <t xml:space="preserve">  </t>
    </r>
    <r>
      <rPr>
        <b/>
        <sz val="11"/>
        <rFont val="Arial"/>
        <family val="2"/>
      </rPr>
      <t>Управление Росздравнадзора по Республике Алтай</t>
    </r>
  </si>
  <si>
    <t>ФГУ здравоохранения «Центр гигиены и эпидемиологии в Республике Алтай»</t>
  </si>
  <si>
    <t>ГУЗ «Респ. медицинский информационно-аналитический центр»</t>
  </si>
  <si>
    <t>ФГУ  "Горно-климатический санаторий "Чемал"</t>
  </si>
  <si>
    <r>
      <t xml:space="preserve">МУЗ «Горно-Алтайская </t>
    </r>
    <r>
      <rPr>
        <b/>
        <sz val="11"/>
        <rFont val="Arial"/>
        <family val="2"/>
      </rPr>
      <t>станция скорой и неотложной мед. помощи»</t>
    </r>
  </si>
  <si>
    <r>
      <t xml:space="preserve">ГУЗ «Горно-Алтайский респ. </t>
    </r>
    <r>
      <rPr>
        <b/>
        <sz val="11"/>
        <rFont val="Arial"/>
        <family val="2"/>
      </rPr>
      <t>центр по профилактике и борьбе со СПИД</t>
    </r>
  </si>
  <si>
    <r>
      <t>ГУЗ «Горно-Алтайский Перинатальный центр</t>
    </r>
    <r>
      <rPr>
        <b/>
        <sz val="11"/>
        <rFont val="Arial"/>
        <family val="2"/>
      </rPr>
      <t>»</t>
    </r>
  </si>
  <si>
    <t>Расчет</t>
  </si>
  <si>
    <t>Распределение квот на II съезд врачей Республики Алтай                                    (18-19 ноября 2010 г.)</t>
  </si>
  <si>
    <t>Медтехника (мастерская)</t>
  </si>
  <si>
    <t xml:space="preserve">            РАСПРЕДЕЛЕНИЕ КВОТ НА МЕСТА В ЗАЛЕ                                           НА КОНФЕРЕНЦИЮ АССОЦИАЦИИ ВРАЧЕЙ РЕСПУБЛИКИ АЛТАЙ  </t>
  </si>
  <si>
    <t>Федеральная служба ТУ Управление Роспотребнадзора по Республике Алтай»</t>
  </si>
  <si>
    <t>Территориальный фонд обязательного медицинского страхования (ТФОМС)</t>
  </si>
  <si>
    <t>ГОУ СПО «Горно-Алтайское медицинское училище»</t>
  </si>
  <si>
    <t>ФГУ «Центр гигиены и эпидемиологии в Республике Алтай»</t>
  </si>
  <si>
    <t>Хряпенков Александр Владимирович</t>
  </si>
  <si>
    <t>Сидоренко Андрей Петрович</t>
  </si>
  <si>
    <t>Тыдыкова Ольга Владимировна</t>
  </si>
  <si>
    <t>1. Казакова Надежда Николаевна</t>
  </si>
  <si>
    <t>2. Медведева Елена Александровна</t>
  </si>
  <si>
    <t>3. Коваленко Елена Юрьевна</t>
  </si>
  <si>
    <t>4. Астахов Андрей Юрьевич</t>
  </si>
  <si>
    <t>5. Остапенко Елена Николаевна</t>
  </si>
  <si>
    <t>Сабашкина Екатерина Борисовна</t>
  </si>
  <si>
    <t>Берегошева Раиса Ильинична</t>
  </si>
  <si>
    <t>Тадинова Валентина Садаковна</t>
  </si>
  <si>
    <t>1. Салмахаева Галина Николаевна, врач-гинеколог</t>
  </si>
  <si>
    <t>2. Гильманова Елена Германовна, врач-бактериолог</t>
  </si>
  <si>
    <t>3. Кольцова Елена Александровна , врач клинической лабораторной диагностики</t>
  </si>
  <si>
    <t>4. Ульчиекова Марина Алексеевна, врач-инфекционист</t>
  </si>
  <si>
    <t>Осинцева Ольга Николаевна</t>
  </si>
  <si>
    <t>Рау Федор Фридрихович</t>
  </si>
  <si>
    <t>Завражнева Нина Ивановна</t>
  </si>
  <si>
    <t>Антонова Татьяна Марковна</t>
  </si>
  <si>
    <t>Романов Евгений Николаевич</t>
  </si>
  <si>
    <t>Панамарева Галина Владимировна</t>
  </si>
  <si>
    <t>Акташ</t>
  </si>
  <si>
    <t>Бектурганова Елена Анатольевна</t>
  </si>
  <si>
    <t>Улаган</t>
  </si>
  <si>
    <t>Болчагулова Александра Григорьевна</t>
  </si>
  <si>
    <t>Мечушева Ия Алексеевна</t>
  </si>
  <si>
    <t>Сугунушева Наталья Викторовна</t>
  </si>
  <si>
    <r>
      <t>1.</t>
    </r>
    <r>
      <rPr>
        <sz val="7"/>
        <rFont val="Times New Roman"/>
        <family val="1"/>
      </rPr>
      <t xml:space="preserve">    </t>
    </r>
    <r>
      <rPr>
        <sz val="16"/>
        <rFont val="Calibri"/>
        <family val="2"/>
      </rPr>
      <t>Тадырова Наталья Викторовна (Врач-рентгенолог)</t>
    </r>
  </si>
  <si>
    <r>
      <t>2.</t>
    </r>
    <r>
      <rPr>
        <sz val="7"/>
        <rFont val="Times New Roman"/>
        <family val="1"/>
      </rPr>
      <t xml:space="preserve">    </t>
    </r>
    <r>
      <rPr>
        <sz val="16"/>
        <rFont val="Calibri"/>
        <family val="2"/>
      </rPr>
      <t>Семёнова Жанаргуль Ерболовна (Врач-фтизиатр)</t>
    </r>
  </si>
  <si>
    <r>
      <t>3.</t>
    </r>
    <r>
      <rPr>
        <sz val="7"/>
        <rFont val="Times New Roman"/>
        <family val="1"/>
      </rPr>
      <t xml:space="preserve">    </t>
    </r>
    <r>
      <rPr>
        <sz val="16"/>
        <rFont val="Calibri"/>
        <family val="2"/>
      </rPr>
      <t>Чалгымбаева Роза Мухамердиновна (Зав.поликлиникой)</t>
    </r>
  </si>
  <si>
    <t>Макарьева Галина Николаевна</t>
  </si>
  <si>
    <t xml:space="preserve">Убайчин Виктор Васильевич  - главный врач </t>
  </si>
  <si>
    <t xml:space="preserve">Щербакова Раиса Чырбыковна – районный педиатр </t>
  </si>
  <si>
    <t xml:space="preserve">Куранова Лариса Юрьевна – районный акушер – гинеколог </t>
  </si>
  <si>
    <t xml:space="preserve">Чугина Элла Танзиновна – зав. поликлиникой </t>
  </si>
  <si>
    <t>Завачук Маргарита Андреевна</t>
  </si>
  <si>
    <t>БУЗ РА «Медицинский информационно-аналитический центр»</t>
  </si>
  <si>
    <t>БУЗ РА "Майминская ЦРБ"</t>
  </si>
  <si>
    <t>БУЗ РА "Чойская ЦРБ"</t>
  </si>
  <si>
    <t>БУЗ РА "Турочакская ЦРБ"</t>
  </si>
  <si>
    <t>БУЗ РА "Шебалинская ЦРБ"</t>
  </si>
  <si>
    <t>БУЗ РА "Чемальская ЦРБ"</t>
  </si>
  <si>
    <t>БУЗ РА "Онгудайская ЦРБ"</t>
  </si>
  <si>
    <t>БУЗ РА "Усть-Канская ЦРБ"</t>
  </si>
  <si>
    <t>БУЗ РА "Усть-Коксинская ЦРБ"</t>
  </si>
  <si>
    <t>БУЗ РА "Улаганская ЦРБ"</t>
  </si>
  <si>
    <t>БУЗ РА "Акташская МРБ"</t>
  </si>
  <si>
    <t>БУЗ РА "Кош-Агачская ЦРБ"</t>
  </si>
  <si>
    <t>БУЗ РА «Горно-Алтайский специализированный Дом ребенка»</t>
  </si>
  <si>
    <t xml:space="preserve">               "Горно-Алтайская городская поликлиника"</t>
  </si>
  <si>
    <t xml:space="preserve">                "Горно-Алтайская детская поликлиника"</t>
  </si>
  <si>
    <t xml:space="preserve">                "Станция скорой помощи"</t>
  </si>
  <si>
    <t>БУЗ РА "Республиканская детская больница"</t>
  </si>
  <si>
    <t>БУЗ РА "Республиканская больница"</t>
  </si>
  <si>
    <t>БУЗ РА «Перинатальный Центр»</t>
  </si>
  <si>
    <t>БУЗ РА «Противотуберкулезный диспансер»</t>
  </si>
  <si>
    <t>БУЗ РА «Кожно-венерологический диспансер»</t>
  </si>
  <si>
    <t>БУЗ РА «Психиатрическая больница»</t>
  </si>
  <si>
    <t>БУЗ РА "Врачебно-физкультурный диспансер"</t>
  </si>
  <si>
    <t>БУЗ РА «ЦПБС»</t>
  </si>
  <si>
    <t>БУЗ РА «Бюро судебно-медицинской экспертизы»</t>
  </si>
  <si>
    <t>БУЗ РА «Станция переливания крови»</t>
  </si>
  <si>
    <t>БУЗ РА «Центр медицины катастроф»</t>
  </si>
  <si>
    <t>Члены Правления, Члены Комитетов АВРА</t>
  </si>
  <si>
    <t>БУЗ РА "Чемальская детская туберкулезная больница"</t>
  </si>
  <si>
    <t>АУЗ РА «Республиканская стоматологическая поликлиника»</t>
  </si>
  <si>
    <t>АУЗ РА «Стоматологическая поликлиника № 2»</t>
  </si>
  <si>
    <t>Место проведения:  Конференцзал Минздрава, 25.12.2015.                        Начало в 10-00.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</si>
</sst>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6"/>
      <name val="Calibri"/>
      <family val="2"/>
    </font>
    <font>
      <sz val="7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168" fontId="0" fillId="3" borderId="3" xfId="0" applyNumberFormat="1" applyFill="1" applyBorder="1" applyAlignment="1">
      <alignment horizontal="center" vertical="center"/>
    </xf>
    <xf numFmtId="168" fontId="0" fillId="3" borderId="5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Border="1" applyAlignment="1">
      <alignment horizontal="center"/>
    </xf>
    <xf numFmtId="168" fontId="0" fillId="4" borderId="0" xfId="0" applyNumberForma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wrapText="1"/>
    </xf>
    <xf numFmtId="0" fontId="9" fillId="7" borderId="3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wrapText="1"/>
    </xf>
    <xf numFmtId="0" fontId="9" fillId="8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168" fontId="9" fillId="7" borderId="3" xfId="0" applyNumberFormat="1" applyFont="1" applyFill="1" applyBorder="1" applyAlignment="1">
      <alignment horizontal="center" wrapText="1"/>
    </xf>
    <xf numFmtId="168" fontId="9" fillId="8" borderId="3" xfId="0" applyNumberFormat="1" applyFont="1" applyFill="1" applyBorder="1" applyAlignment="1">
      <alignment horizontal="center" wrapText="1"/>
    </xf>
    <xf numFmtId="168" fontId="9" fillId="2" borderId="3" xfId="0" applyNumberFormat="1" applyFont="1" applyFill="1" applyBorder="1" applyAlignment="1">
      <alignment horizontal="center" wrapText="1"/>
    </xf>
    <xf numFmtId="168" fontId="9" fillId="6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15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wrapText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7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3" borderId="17" xfId="0" applyFont="1" applyFill="1" applyBorder="1" applyAlignment="1">
      <alignment wrapText="1"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6">
      <selection activeCell="H31" sqref="H31"/>
    </sheetView>
  </sheetViews>
  <sheetFormatPr defaultColWidth="9.00390625" defaultRowHeight="12.75"/>
  <cols>
    <col min="1" max="1" width="85.125" style="1" customWidth="1"/>
    <col min="2" max="2" width="0.875" style="0" customWidth="1"/>
    <col min="3" max="3" width="1.00390625" style="0" customWidth="1"/>
    <col min="5" max="5" width="4.625" style="0" customWidth="1"/>
    <col min="6" max="7" width="4.75390625" style="0" customWidth="1"/>
    <col min="8" max="9" width="4.25390625" style="0" customWidth="1"/>
    <col min="10" max="10" width="4.375" style="0" customWidth="1"/>
    <col min="11" max="11" width="4.625" style="0" customWidth="1"/>
    <col min="12" max="12" width="4.00390625" style="0" customWidth="1"/>
    <col min="13" max="13" width="4.25390625" style="0" customWidth="1"/>
    <col min="14" max="14" width="4.875" style="0" customWidth="1"/>
  </cols>
  <sheetData>
    <row r="1" spans="1:4" ht="12.75">
      <c r="A1" s="55" t="s">
        <v>96</v>
      </c>
      <c r="B1" s="56"/>
      <c r="C1" s="56"/>
      <c r="D1" s="57"/>
    </row>
    <row r="2" spans="1:4" ht="22.5" customHeight="1">
      <c r="A2" s="58"/>
      <c r="B2" s="59"/>
      <c r="C2" s="59"/>
      <c r="D2" s="60"/>
    </row>
    <row r="3" spans="1:4" ht="36" customHeight="1">
      <c r="A3" s="52" t="s">
        <v>168</v>
      </c>
      <c r="B3" s="53"/>
      <c r="C3" s="53"/>
      <c r="D3" s="54"/>
    </row>
    <row r="4" spans="1:4" ht="62.25" customHeight="1">
      <c r="A4" s="7" t="s">
        <v>0</v>
      </c>
      <c r="B4" s="8" t="s">
        <v>55</v>
      </c>
      <c r="C4" s="9" t="s">
        <v>53</v>
      </c>
      <c r="D4" s="43" t="s">
        <v>1</v>
      </c>
    </row>
    <row r="5" spans="1:4" ht="15.75">
      <c r="A5" s="14" t="s">
        <v>17</v>
      </c>
      <c r="B5" s="12">
        <v>6</v>
      </c>
      <c r="C5" s="21" t="e">
        <f>B5*B42/#REF!</f>
        <v>#REF!</v>
      </c>
      <c r="D5" s="23">
        <v>1</v>
      </c>
    </row>
    <row r="6" spans="1:4" ht="16.5" customHeight="1">
      <c r="A6" s="11" t="s">
        <v>137</v>
      </c>
      <c r="B6" s="12">
        <v>6</v>
      </c>
      <c r="C6" s="21" t="e">
        <f>B6*B42/#REF!</f>
        <v>#REF!</v>
      </c>
      <c r="D6" s="23">
        <v>1</v>
      </c>
    </row>
    <row r="7" spans="1:4" ht="15" customHeight="1">
      <c r="A7" s="11" t="s">
        <v>97</v>
      </c>
      <c r="B7" s="12">
        <v>21</v>
      </c>
      <c r="C7" s="21" t="e">
        <f>B7*B42/#REF!</f>
        <v>#REF!</v>
      </c>
      <c r="D7" s="23">
        <v>1</v>
      </c>
    </row>
    <row r="8" spans="1:4" ht="15.75" customHeight="1">
      <c r="A8" s="11" t="s">
        <v>98</v>
      </c>
      <c r="B8" s="12">
        <v>2</v>
      </c>
      <c r="C8" s="21" t="e">
        <f>B8*B42/#REF!</f>
        <v>#REF!</v>
      </c>
      <c r="D8" s="23">
        <v>1</v>
      </c>
    </row>
    <row r="9" spans="1:4" ht="15.75" customHeight="1">
      <c r="A9" s="11" t="s">
        <v>100</v>
      </c>
      <c r="B9" s="12">
        <v>25</v>
      </c>
      <c r="C9" s="21" t="e">
        <f>B9*B42/#REF!</f>
        <v>#REF!</v>
      </c>
      <c r="D9" s="23">
        <v>1</v>
      </c>
    </row>
    <row r="10" spans="1:4" ht="15.75" customHeight="1">
      <c r="A10" s="14" t="s">
        <v>138</v>
      </c>
      <c r="B10" s="12">
        <v>38</v>
      </c>
      <c r="C10" s="21" t="e">
        <f>B10*B42/#REF!</f>
        <v>#REF!</v>
      </c>
      <c r="D10" s="23">
        <v>1</v>
      </c>
    </row>
    <row r="11" spans="1:4" ht="15.75">
      <c r="A11" s="15" t="s">
        <v>139</v>
      </c>
      <c r="B11" s="12">
        <v>18</v>
      </c>
      <c r="C11" s="21" t="e">
        <f>B11*B42/#REF!</f>
        <v>#REF!</v>
      </c>
      <c r="D11" s="23">
        <v>1</v>
      </c>
    </row>
    <row r="12" spans="1:4" ht="15.75">
      <c r="A12" s="15" t="s">
        <v>140</v>
      </c>
      <c r="B12" s="12">
        <v>25</v>
      </c>
      <c r="C12" s="21" t="e">
        <f>B12*B42/#REF!</f>
        <v>#REF!</v>
      </c>
      <c r="D12" s="23">
        <v>1</v>
      </c>
    </row>
    <row r="13" spans="1:4" ht="15.75">
      <c r="A13" s="15" t="s">
        <v>141</v>
      </c>
      <c r="B13" s="12">
        <v>29</v>
      </c>
      <c r="C13" s="21" t="e">
        <f>B13*B42/#REF!</f>
        <v>#REF!</v>
      </c>
      <c r="D13" s="23">
        <v>1</v>
      </c>
    </row>
    <row r="14" spans="1:4" ht="15.75">
      <c r="A14" s="15" t="s">
        <v>142</v>
      </c>
      <c r="B14" s="12">
        <v>19</v>
      </c>
      <c r="C14" s="21" t="e">
        <f>B14*B42/#REF!</f>
        <v>#REF!</v>
      </c>
      <c r="D14" s="23">
        <v>1</v>
      </c>
    </row>
    <row r="15" spans="1:4" ht="15.75">
      <c r="A15" s="15" t="s">
        <v>143</v>
      </c>
      <c r="B15" s="12">
        <v>31</v>
      </c>
      <c r="C15" s="21" t="e">
        <f>B15*B42/#REF!</f>
        <v>#REF!</v>
      </c>
      <c r="D15" s="23">
        <v>1</v>
      </c>
    </row>
    <row r="16" spans="1:4" ht="15.75">
      <c r="A16" s="15" t="s">
        <v>144</v>
      </c>
      <c r="B16" s="12">
        <v>26</v>
      </c>
      <c r="C16" s="21" t="e">
        <f>B16*B42/#REF!</f>
        <v>#REF!</v>
      </c>
      <c r="D16" s="23">
        <v>1</v>
      </c>
    </row>
    <row r="17" spans="1:4" ht="15.75">
      <c r="A17" s="15" t="s">
        <v>145</v>
      </c>
      <c r="B17" s="12">
        <v>26</v>
      </c>
      <c r="C17" s="21" t="e">
        <f>B17*B42/#REF!</f>
        <v>#REF!</v>
      </c>
      <c r="D17" s="23">
        <v>1</v>
      </c>
    </row>
    <row r="18" spans="1:4" ht="15.75">
      <c r="A18" s="15" t="s">
        <v>146</v>
      </c>
      <c r="B18" s="12">
        <v>28</v>
      </c>
      <c r="C18" s="21" t="e">
        <f>B18*B42/#REF!</f>
        <v>#REF!</v>
      </c>
      <c r="D18" s="23">
        <v>1</v>
      </c>
    </row>
    <row r="19" spans="1:4" ht="15.75">
      <c r="A19" s="15" t="s">
        <v>147</v>
      </c>
      <c r="B19" s="12"/>
      <c r="C19" s="21" t="e">
        <f>B19*B42/#REF!</f>
        <v>#REF!</v>
      </c>
      <c r="D19" s="23">
        <v>1</v>
      </c>
    </row>
    <row r="20" spans="1:4" ht="15.75">
      <c r="A20" s="15" t="s">
        <v>148</v>
      </c>
      <c r="B20" s="12">
        <v>36</v>
      </c>
      <c r="C20" s="21" t="e">
        <f>B20*B42/#REF!</f>
        <v>#REF!</v>
      </c>
      <c r="D20" s="23">
        <v>1</v>
      </c>
    </row>
    <row r="21" spans="1:4" ht="16.5" customHeight="1">
      <c r="A21" s="14" t="s">
        <v>165</v>
      </c>
      <c r="B21" s="16">
        <v>8</v>
      </c>
      <c r="C21" s="21" t="e">
        <f>B21*B42/#REF!</f>
        <v>#REF!</v>
      </c>
      <c r="D21" s="23">
        <v>1</v>
      </c>
    </row>
    <row r="22" spans="1:4" ht="16.5" customHeight="1">
      <c r="A22" s="11" t="s">
        <v>166</v>
      </c>
      <c r="B22" s="12">
        <v>19</v>
      </c>
      <c r="C22" s="21" t="e">
        <f>B22*B42/#REF!</f>
        <v>#REF!</v>
      </c>
      <c r="D22" s="23">
        <v>1</v>
      </c>
    </row>
    <row r="23" spans="1:4" ht="18" customHeight="1">
      <c r="A23" s="11" t="s">
        <v>167</v>
      </c>
      <c r="B23" s="12">
        <v>10</v>
      </c>
      <c r="C23" s="21" t="e">
        <f>B23*B42/#REF!</f>
        <v>#REF!</v>
      </c>
      <c r="D23" s="23">
        <v>1</v>
      </c>
    </row>
    <row r="24" spans="1:4" ht="15.75" customHeight="1">
      <c r="A24" s="11" t="s">
        <v>155</v>
      </c>
      <c r="B24" s="12">
        <v>26</v>
      </c>
      <c r="C24" s="21" t="e">
        <f>B24*B42/#REF!</f>
        <v>#REF!</v>
      </c>
      <c r="D24" s="23">
        <v>1</v>
      </c>
    </row>
    <row r="25" spans="1:4" ht="16.5" customHeight="1">
      <c r="A25" s="11" t="s">
        <v>149</v>
      </c>
      <c r="B25" s="12">
        <v>4</v>
      </c>
      <c r="C25" s="21" t="e">
        <f>B25*B42/#REF!</f>
        <v>#REF!</v>
      </c>
      <c r="D25" s="23">
        <v>1</v>
      </c>
    </row>
    <row r="26" spans="1:4" ht="17.25" customHeight="1">
      <c r="A26" s="15" t="s">
        <v>154</v>
      </c>
      <c r="B26" s="12">
        <v>124</v>
      </c>
      <c r="C26" s="21" t="e">
        <f>B26*B42/#REF!</f>
        <v>#REF!</v>
      </c>
      <c r="D26" s="23">
        <v>10</v>
      </c>
    </row>
    <row r="27" spans="1:4" ht="17.25" customHeight="1">
      <c r="A27" s="14" t="s">
        <v>150</v>
      </c>
      <c r="B27" s="12">
        <v>43</v>
      </c>
      <c r="C27" s="21" t="e">
        <f>B27*B42/#REF!</f>
        <v>#REF!</v>
      </c>
      <c r="D27" s="23">
        <v>1</v>
      </c>
    </row>
    <row r="28" spans="1:4" ht="15.75" customHeight="1">
      <c r="A28" s="15" t="s">
        <v>153</v>
      </c>
      <c r="B28" s="12">
        <v>38</v>
      </c>
      <c r="C28" s="21" t="e">
        <f>B28*B42/#REF!</f>
        <v>#REF!</v>
      </c>
      <c r="D28" s="23">
        <v>1</v>
      </c>
    </row>
    <row r="29" spans="1:4" ht="15.75" customHeight="1">
      <c r="A29" s="15" t="s">
        <v>151</v>
      </c>
      <c r="B29" s="12">
        <v>32</v>
      </c>
      <c r="C29" s="21" t="e">
        <f>B29*B42/#REF!</f>
        <v>#REF!</v>
      </c>
      <c r="D29" s="23">
        <v>1</v>
      </c>
    </row>
    <row r="30" spans="1:4" ht="17.25" customHeight="1">
      <c r="A30" s="11" t="s">
        <v>156</v>
      </c>
      <c r="B30" s="12">
        <v>19</v>
      </c>
      <c r="C30" s="21" t="e">
        <f>B30*B42/#REF!</f>
        <v>#REF!</v>
      </c>
      <c r="D30" s="23">
        <v>1</v>
      </c>
    </row>
    <row r="31" spans="1:4" ht="16.5" customHeight="1">
      <c r="A31" s="11" t="s">
        <v>157</v>
      </c>
      <c r="B31" s="12">
        <v>8</v>
      </c>
      <c r="C31" s="21" t="e">
        <f>B31*B42/#REF!</f>
        <v>#REF!</v>
      </c>
      <c r="D31" s="23">
        <v>1</v>
      </c>
    </row>
    <row r="32" spans="1:4" ht="15.75" customHeight="1">
      <c r="A32" s="11" t="s">
        <v>158</v>
      </c>
      <c r="B32" s="12">
        <v>16</v>
      </c>
      <c r="C32" s="21" t="e">
        <f>B32*B42/#REF!</f>
        <v>#REF!</v>
      </c>
      <c r="D32" s="23">
        <v>1</v>
      </c>
    </row>
    <row r="33" spans="1:4" ht="16.5" customHeight="1">
      <c r="A33" s="15" t="s">
        <v>159</v>
      </c>
      <c r="B33" s="12">
        <v>4</v>
      </c>
      <c r="C33" s="21" t="e">
        <f>B33*B42/#REF!</f>
        <v>#REF!</v>
      </c>
      <c r="D33" s="23">
        <v>1</v>
      </c>
    </row>
    <row r="34" spans="1:4" ht="17.25" customHeight="1">
      <c r="A34" s="11" t="s">
        <v>160</v>
      </c>
      <c r="B34" s="12">
        <v>19</v>
      </c>
      <c r="C34" s="21" t="e">
        <f>B34*B42/#REF!</f>
        <v>#REF!</v>
      </c>
      <c r="D34" s="23">
        <v>1</v>
      </c>
    </row>
    <row r="35" spans="1:4" ht="18" customHeight="1">
      <c r="A35" s="11" t="s">
        <v>161</v>
      </c>
      <c r="B35" s="12">
        <v>16</v>
      </c>
      <c r="C35" s="21" t="e">
        <f>B35*B42/#REF!</f>
        <v>#REF!</v>
      </c>
      <c r="D35" s="23">
        <v>1</v>
      </c>
    </row>
    <row r="36" spans="1:4" ht="14.25" customHeight="1">
      <c r="A36" s="11" t="s">
        <v>162</v>
      </c>
      <c r="B36" s="12">
        <v>4</v>
      </c>
      <c r="C36" s="21" t="e">
        <f>B36*B42/#REF!</f>
        <v>#REF!</v>
      </c>
      <c r="D36" s="23">
        <v>1</v>
      </c>
    </row>
    <row r="37" spans="1:4" ht="14.25" customHeight="1">
      <c r="A37" s="11" t="s">
        <v>163</v>
      </c>
      <c r="B37" s="12">
        <v>2</v>
      </c>
      <c r="C37" s="21" t="e">
        <f>B37*B42/#REF!</f>
        <v>#REF!</v>
      </c>
      <c r="D37" s="23">
        <v>1</v>
      </c>
    </row>
    <row r="38" spans="1:4" ht="14.25" customHeight="1">
      <c r="A38" s="11" t="s">
        <v>152</v>
      </c>
      <c r="B38" s="12"/>
      <c r="C38" s="21"/>
      <c r="D38" s="23">
        <v>1</v>
      </c>
    </row>
    <row r="39" spans="1:4" ht="14.25" customHeight="1">
      <c r="A39" s="11" t="s">
        <v>99</v>
      </c>
      <c r="B39" s="12">
        <v>7</v>
      </c>
      <c r="C39" s="21" t="e">
        <f>B39*B42/#REF!</f>
        <v>#REF!</v>
      </c>
      <c r="D39" s="23">
        <v>1</v>
      </c>
    </row>
    <row r="40" spans="1:4" ht="15.75" customHeight="1">
      <c r="A40" s="14" t="s">
        <v>48</v>
      </c>
      <c r="B40" s="12"/>
      <c r="C40" s="21" t="e">
        <f>B40*B42/#REF!</f>
        <v>#REF!</v>
      </c>
      <c r="D40" s="23">
        <v>1</v>
      </c>
    </row>
    <row r="41" spans="1:4" ht="15.75" customHeight="1">
      <c r="A41" s="14" t="s">
        <v>164</v>
      </c>
      <c r="B41" s="12"/>
      <c r="C41" s="21"/>
      <c r="D41" s="23"/>
    </row>
    <row r="42" spans="2:4" ht="15.75">
      <c r="B42" s="5"/>
      <c r="D42" s="51">
        <f>SUM(D5:D41)</f>
        <v>45</v>
      </c>
    </row>
    <row r="43" ht="15.75">
      <c r="D43" s="51"/>
    </row>
    <row r="44" spans="1:4" ht="32.25" customHeight="1">
      <c r="A44" s="10"/>
      <c r="D44" s="49"/>
    </row>
    <row r="45" spans="1:4" ht="15">
      <c r="A45" s="14"/>
      <c r="D45" s="2"/>
    </row>
    <row r="46" spans="1:4" ht="15">
      <c r="A46" s="14"/>
      <c r="D46" s="2"/>
    </row>
    <row r="47" spans="1:4" ht="15">
      <c r="A47" s="14"/>
      <c r="D47" s="2"/>
    </row>
    <row r="48" spans="1:4" ht="15">
      <c r="A48" s="14"/>
      <c r="D48" s="2"/>
    </row>
    <row r="49" spans="1:4" ht="15">
      <c r="A49" s="14"/>
      <c r="D49" s="2"/>
    </row>
    <row r="50" spans="1:4" ht="15">
      <c r="A50" s="14"/>
      <c r="D50" s="2"/>
    </row>
    <row r="51" spans="1:4" ht="15">
      <c r="A51" s="14"/>
      <c r="D51" s="2"/>
    </row>
    <row r="52" spans="1:4" ht="15">
      <c r="A52" s="14"/>
      <c r="D52" s="2"/>
    </row>
    <row r="53" spans="1:4" ht="15">
      <c r="A53" s="14"/>
      <c r="D53" s="2"/>
    </row>
    <row r="54" spans="1:4" ht="15">
      <c r="A54" s="14"/>
      <c r="D54" s="2"/>
    </row>
    <row r="55" spans="1:4" ht="15">
      <c r="A55" s="14"/>
      <c r="D55" s="2"/>
    </row>
    <row r="56" spans="1:4" ht="15">
      <c r="A56" s="14"/>
      <c r="D56" s="2"/>
    </row>
    <row r="57" spans="1:4" ht="15">
      <c r="A57" s="14"/>
      <c r="D57" s="2"/>
    </row>
    <row r="58" spans="1:4" ht="15">
      <c r="A58" s="14"/>
      <c r="D58" s="2"/>
    </row>
    <row r="59" spans="1:4" ht="15">
      <c r="A59" s="14"/>
      <c r="D59" s="2"/>
    </row>
    <row r="60" spans="1:4" ht="27.75" customHeight="1">
      <c r="A60" s="10"/>
      <c r="D60" s="49"/>
    </row>
    <row r="61" spans="1:4" ht="15">
      <c r="A61" s="14"/>
      <c r="D61" s="2"/>
    </row>
    <row r="62" spans="1:4" ht="15">
      <c r="A62" s="14"/>
      <c r="D62" s="2"/>
    </row>
    <row r="63" spans="1:4" ht="15">
      <c r="A63" s="14"/>
      <c r="D63" s="2"/>
    </row>
    <row r="64" spans="1:4" ht="15">
      <c r="A64" s="14"/>
      <c r="D64" s="2"/>
    </row>
    <row r="65" spans="1:4" ht="15">
      <c r="A65" s="14"/>
      <c r="D65" s="2"/>
    </row>
    <row r="66" spans="1:4" ht="15">
      <c r="A66" s="14"/>
      <c r="D66" s="2"/>
    </row>
    <row r="67" spans="1:4" ht="15">
      <c r="A67" s="14"/>
      <c r="D67" s="2"/>
    </row>
    <row r="68" spans="1:4" ht="15">
      <c r="A68" s="14"/>
      <c r="D68" s="2"/>
    </row>
    <row r="69" spans="1:4" ht="15">
      <c r="A69" s="14"/>
      <c r="D69" s="2"/>
    </row>
    <row r="70" spans="1:4" ht="15">
      <c r="A70" s="14"/>
      <c r="D70" s="2"/>
    </row>
    <row r="71" spans="1:4" ht="15">
      <c r="A71" s="14"/>
      <c r="D71" s="2"/>
    </row>
    <row r="72" spans="1:4" ht="15">
      <c r="A72" s="14"/>
      <c r="D72" s="2"/>
    </row>
    <row r="73" spans="1:4" ht="15">
      <c r="A73" s="14"/>
      <c r="D73" s="2"/>
    </row>
    <row r="74" spans="1:4" ht="15">
      <c r="A74" s="14"/>
      <c r="D74" s="2"/>
    </row>
    <row r="75" spans="1:4" ht="15">
      <c r="A75" s="14"/>
      <c r="D75" s="2"/>
    </row>
    <row r="76" spans="1:4" ht="15">
      <c r="A76" s="14"/>
      <c r="D76" s="2"/>
    </row>
    <row r="77" spans="1:4" ht="15">
      <c r="A77" s="14"/>
      <c r="D77" s="2"/>
    </row>
    <row r="78" spans="1:4" ht="15">
      <c r="A78" s="14"/>
      <c r="D78" s="2"/>
    </row>
    <row r="79" spans="1:4" ht="18">
      <c r="A79" s="10"/>
      <c r="D79" s="50"/>
    </row>
  </sheetData>
  <mergeCells count="2">
    <mergeCell ref="A3:D3"/>
    <mergeCell ref="A1:D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4" sqref="A24"/>
    </sheetView>
  </sheetViews>
  <sheetFormatPr defaultColWidth="9.00390625" defaultRowHeight="12.75"/>
  <cols>
    <col min="1" max="1" width="89.00390625" style="0" customWidth="1"/>
  </cols>
  <sheetData>
    <row r="1" ht="21">
      <c r="A1" s="47" t="s">
        <v>128</v>
      </c>
    </row>
    <row r="2" ht="21">
      <c r="A2" s="47" t="s">
        <v>129</v>
      </c>
    </row>
    <row r="3" ht="21">
      <c r="A3" s="47" t="s">
        <v>130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3" sqref="A13"/>
    </sheetView>
  </sheetViews>
  <sheetFormatPr defaultColWidth="9.00390625" defaultRowHeight="12.75"/>
  <cols>
    <col min="1" max="1" width="36.875" style="0" customWidth="1"/>
  </cols>
  <sheetData>
    <row r="1" ht="12.75">
      <c r="A1" s="46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7" ht="12.75">
      <c r="A7" s="46" t="s">
        <v>122</v>
      </c>
    </row>
    <row r="8" ht="12.75">
      <c r="A8" t="s">
        <v>123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13" sqref="C13"/>
    </sheetView>
  </sheetViews>
  <sheetFormatPr defaultColWidth="9.00390625" defaultRowHeight="12.75"/>
  <cols>
    <col min="1" max="1" width="32.375" style="0" customWidth="1"/>
  </cols>
  <sheetData>
    <row r="1" ht="12.75">
      <c r="A1" s="44" t="s">
        <v>104</v>
      </c>
    </row>
    <row r="2" ht="12.75">
      <c r="A2" s="44" t="s">
        <v>105</v>
      </c>
    </row>
    <row r="3" ht="12.75">
      <c r="A3" s="44" t="s">
        <v>106</v>
      </c>
    </row>
    <row r="4" ht="12.75">
      <c r="A4" s="44" t="s">
        <v>107</v>
      </c>
    </row>
    <row r="5" ht="12.75">
      <c r="A5" s="44" t="s">
        <v>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7" sqref="A7"/>
    </sheetView>
  </sheetViews>
  <sheetFormatPr defaultColWidth="9.00390625" defaultRowHeight="12.75"/>
  <cols>
    <col min="1" max="1" width="40.0039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B16" sqref="B16"/>
    </sheetView>
  </sheetViews>
  <sheetFormatPr defaultColWidth="9.00390625" defaultRowHeight="12.75"/>
  <cols>
    <col min="1" max="1" width="29.00390625" style="0" customWidth="1"/>
  </cols>
  <sheetData>
    <row r="2" ht="12.75">
      <c r="A2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pane ySplit="2" topLeftCell="BM3" activePane="bottomLeft" state="frozen"/>
      <selection pane="topLeft" activeCell="A1" sqref="A1"/>
      <selection pane="bottomLeft" activeCell="F51" sqref="F51"/>
    </sheetView>
  </sheetViews>
  <sheetFormatPr defaultColWidth="9.00390625" defaultRowHeight="12.75"/>
  <cols>
    <col min="1" max="1" width="79.875" style="1" customWidth="1"/>
    <col min="2" max="3" width="0.875" style="27" customWidth="1"/>
    <col min="4" max="4" width="0.74609375" style="27" customWidth="1"/>
    <col min="5" max="5" width="9.625" style="27" customWidth="1"/>
  </cols>
  <sheetData>
    <row r="1" spans="1:6" ht="35.25" customHeight="1">
      <c r="A1" s="61" t="s">
        <v>94</v>
      </c>
      <c r="B1" s="61"/>
      <c r="C1" s="61"/>
      <c r="D1" s="61"/>
      <c r="E1" s="61"/>
      <c r="F1" s="61"/>
    </row>
    <row r="2" spans="1:6" ht="18" customHeight="1">
      <c r="A2" s="30" t="s">
        <v>64</v>
      </c>
      <c r="B2" s="30" t="s">
        <v>54</v>
      </c>
      <c r="C2" s="30" t="s">
        <v>55</v>
      </c>
      <c r="D2" s="30" t="s">
        <v>52</v>
      </c>
      <c r="E2" s="30" t="s">
        <v>93</v>
      </c>
      <c r="F2" s="30" t="s">
        <v>65</v>
      </c>
    </row>
    <row r="3" spans="1:6" ht="15">
      <c r="A3" s="31" t="s">
        <v>63</v>
      </c>
      <c r="B3" s="31">
        <v>6</v>
      </c>
      <c r="C3" s="31">
        <v>8</v>
      </c>
      <c r="D3" s="31">
        <f>B3*150/B51</f>
        <v>0.25936599423631124</v>
      </c>
      <c r="E3" s="42">
        <f>C3*E51/C4</f>
        <v>0</v>
      </c>
      <c r="F3" s="32">
        <v>4</v>
      </c>
    </row>
    <row r="4" spans="1:6" ht="15">
      <c r="A4" s="31" t="s">
        <v>88</v>
      </c>
      <c r="B4" s="31">
        <v>9</v>
      </c>
      <c r="C4" s="31">
        <v>7</v>
      </c>
      <c r="D4" s="31">
        <f>B4*150/B51</f>
        <v>0.38904899135446686</v>
      </c>
      <c r="E4" s="42">
        <f>C4*B53/C51</f>
        <v>1.2665862484921593</v>
      </c>
      <c r="F4" s="32">
        <v>2</v>
      </c>
    </row>
    <row r="5" spans="1:6" ht="15">
      <c r="A5" s="31" t="s">
        <v>73</v>
      </c>
      <c r="B5" s="31">
        <v>4</v>
      </c>
      <c r="C5" s="31">
        <v>1</v>
      </c>
      <c r="D5" s="31">
        <f>B5*150/B51</f>
        <v>0.1729106628242075</v>
      </c>
      <c r="E5" s="42">
        <f>C5*B53/C51</f>
        <v>0.18094089264173704</v>
      </c>
      <c r="F5" s="32">
        <v>1</v>
      </c>
    </row>
    <row r="6" spans="1:6" ht="15" customHeight="1">
      <c r="A6" s="31" t="s">
        <v>85</v>
      </c>
      <c r="B6" s="31">
        <v>21</v>
      </c>
      <c r="C6" s="31">
        <v>21</v>
      </c>
      <c r="D6" s="31">
        <f>B6*150/B51</f>
        <v>0.9077809798270894</v>
      </c>
      <c r="E6" s="42">
        <f>C6*B53/C51</f>
        <v>3.7997587454764776</v>
      </c>
      <c r="F6" s="32">
        <v>1</v>
      </c>
    </row>
    <row r="7" spans="1:6" ht="15" customHeight="1">
      <c r="A7" s="31" t="s">
        <v>86</v>
      </c>
      <c r="B7" s="31">
        <v>3</v>
      </c>
      <c r="C7" s="31">
        <v>6</v>
      </c>
      <c r="D7" s="31">
        <f>B7*150/B51</f>
        <v>0.12968299711815562</v>
      </c>
      <c r="E7" s="42">
        <f>C7*B53/C51</f>
        <v>1.0856453558504222</v>
      </c>
      <c r="F7" s="32">
        <v>1</v>
      </c>
    </row>
    <row r="8" spans="1:6" ht="30">
      <c r="A8" s="31" t="s">
        <v>74</v>
      </c>
      <c r="B8" s="31">
        <v>38</v>
      </c>
      <c r="C8" s="31">
        <v>2</v>
      </c>
      <c r="D8" s="31">
        <f>B8*150/B51</f>
        <v>1.6426512968299711</v>
      </c>
      <c r="E8" s="42">
        <f>C8*B53/C51</f>
        <v>0.3618817852834741</v>
      </c>
      <c r="F8" s="32">
        <v>1</v>
      </c>
    </row>
    <row r="9" spans="1:6" ht="12.75" customHeight="1">
      <c r="A9" s="31" t="s">
        <v>87</v>
      </c>
      <c r="B9" s="31">
        <v>114</v>
      </c>
      <c r="C9" s="31">
        <v>25</v>
      </c>
      <c r="D9" s="31">
        <f>B9*150/B51</f>
        <v>4.927953890489913</v>
      </c>
      <c r="E9" s="42">
        <f>C9*B53/C51</f>
        <v>4.523522316043426</v>
      </c>
      <c r="F9" s="32">
        <v>1</v>
      </c>
    </row>
    <row r="10" spans="1:6" ht="14.25" customHeight="1">
      <c r="A10" s="31" t="s">
        <v>22</v>
      </c>
      <c r="B10" s="31"/>
      <c r="C10" s="31"/>
      <c r="D10" s="31">
        <f>B10*150/B51</f>
        <v>0</v>
      </c>
      <c r="E10" s="42">
        <f>C10*B53/C51</f>
        <v>0</v>
      </c>
      <c r="F10" s="32">
        <v>12</v>
      </c>
    </row>
    <row r="11" spans="1:6" ht="23.25" customHeight="1">
      <c r="A11" s="33" t="s">
        <v>3</v>
      </c>
      <c r="B11" s="33">
        <v>201</v>
      </c>
      <c r="C11" s="33">
        <v>40</v>
      </c>
      <c r="D11" s="33">
        <f>B11*150/B51</f>
        <v>8.688760806916427</v>
      </c>
      <c r="E11" s="39">
        <f>C11*B53/C51</f>
        <v>7.237635705669481</v>
      </c>
      <c r="F11" s="34">
        <v>5</v>
      </c>
    </row>
    <row r="12" spans="1:6" ht="15">
      <c r="A12" s="33" t="s">
        <v>4</v>
      </c>
      <c r="B12" s="33">
        <v>97</v>
      </c>
      <c r="C12" s="33">
        <v>18</v>
      </c>
      <c r="D12" s="33">
        <f>B12*150/B51</f>
        <v>4.193083573487032</v>
      </c>
      <c r="E12" s="39">
        <f>C12*B53/C51</f>
        <v>3.2569360675512664</v>
      </c>
      <c r="F12" s="34">
        <v>5</v>
      </c>
    </row>
    <row r="13" spans="1:6" ht="15">
      <c r="A13" s="33" t="s">
        <v>5</v>
      </c>
      <c r="B13" s="33">
        <v>151</v>
      </c>
      <c r="C13" s="33">
        <v>24</v>
      </c>
      <c r="D13" s="33">
        <f>B13*150/B51</f>
        <v>6.527377521613833</v>
      </c>
      <c r="E13" s="39">
        <f>C13*B53/C51</f>
        <v>4.342581423401689</v>
      </c>
      <c r="F13" s="34">
        <v>5</v>
      </c>
    </row>
    <row r="14" spans="1:6" ht="15">
      <c r="A14" s="33" t="s">
        <v>6</v>
      </c>
      <c r="B14" s="33">
        <v>172</v>
      </c>
      <c r="C14" s="33">
        <v>31</v>
      </c>
      <c r="D14" s="33">
        <f>B14*150/B51</f>
        <v>7.435158501440922</v>
      </c>
      <c r="E14" s="39">
        <f>C14*B53/C51</f>
        <v>5.609167671893848</v>
      </c>
      <c r="F14" s="34">
        <v>5</v>
      </c>
    </row>
    <row r="15" spans="1:6" ht="15">
      <c r="A15" s="33" t="s">
        <v>7</v>
      </c>
      <c r="B15" s="33">
        <v>92</v>
      </c>
      <c r="C15" s="33">
        <v>24</v>
      </c>
      <c r="D15" s="33">
        <f>B15*150/B51</f>
        <v>3.9769452449567724</v>
      </c>
      <c r="E15" s="39">
        <f>C15*B53/C51</f>
        <v>4.342581423401689</v>
      </c>
      <c r="F15" s="34">
        <v>5</v>
      </c>
    </row>
    <row r="16" spans="1:6" ht="15">
      <c r="A16" s="33" t="s">
        <v>8</v>
      </c>
      <c r="B16" s="33">
        <v>194</v>
      </c>
      <c r="C16" s="33">
        <v>37</v>
      </c>
      <c r="D16" s="33">
        <f>B16*150/B51</f>
        <v>8.386167146974064</v>
      </c>
      <c r="E16" s="39">
        <f>C16*B53/C51</f>
        <v>6.69481302774427</v>
      </c>
      <c r="F16" s="34">
        <v>5</v>
      </c>
    </row>
    <row r="17" spans="1:6" ht="15">
      <c r="A17" s="33" t="s">
        <v>9</v>
      </c>
      <c r="B17" s="33">
        <v>182</v>
      </c>
      <c r="C17" s="33">
        <v>29</v>
      </c>
      <c r="D17" s="33">
        <f>B17*150/B51</f>
        <v>7.867435158501441</v>
      </c>
      <c r="E17" s="39">
        <f>C17*B53/C51</f>
        <v>5.247285886610374</v>
      </c>
      <c r="F17" s="34">
        <v>5</v>
      </c>
    </row>
    <row r="18" spans="1:6" ht="15">
      <c r="A18" s="33" t="s">
        <v>10</v>
      </c>
      <c r="B18" s="33">
        <v>166</v>
      </c>
      <c r="C18" s="33">
        <v>32</v>
      </c>
      <c r="D18" s="33">
        <f>B18*150/B51</f>
        <v>7.175792507204611</v>
      </c>
      <c r="E18" s="39">
        <f>C18*B53/C51</f>
        <v>5.790108564535585</v>
      </c>
      <c r="F18" s="34">
        <v>5</v>
      </c>
    </row>
    <row r="19" spans="1:6" ht="15">
      <c r="A19" s="33" t="s">
        <v>11</v>
      </c>
      <c r="B19" s="33">
        <v>109</v>
      </c>
      <c r="C19" s="33">
        <v>33</v>
      </c>
      <c r="D19" s="33">
        <f>B19*150/B51</f>
        <v>4.7118155619596545</v>
      </c>
      <c r="E19" s="39">
        <f>C19*B53/C51</f>
        <v>5.9710494571773225</v>
      </c>
      <c r="F19" s="34">
        <v>4</v>
      </c>
    </row>
    <row r="20" spans="1:6" ht="15">
      <c r="A20" s="33" t="s">
        <v>13</v>
      </c>
      <c r="B20" s="33">
        <v>50</v>
      </c>
      <c r="C20" s="33"/>
      <c r="D20" s="33">
        <f>B20*150/B51</f>
        <v>2.161383285302594</v>
      </c>
      <c r="E20" s="39">
        <f>C20*B53/C51</f>
        <v>0</v>
      </c>
      <c r="F20" s="34">
        <v>1</v>
      </c>
    </row>
    <row r="21" spans="1:6" ht="15">
      <c r="A21" s="33" t="s">
        <v>12</v>
      </c>
      <c r="B21" s="33">
        <v>210</v>
      </c>
      <c r="C21" s="33">
        <v>50</v>
      </c>
      <c r="D21" s="33">
        <f>B21*150/B51</f>
        <v>9.077809798270893</v>
      </c>
      <c r="E21" s="39">
        <f>C21*B53/C51</f>
        <v>9.047044632086852</v>
      </c>
      <c r="F21" s="34">
        <v>5</v>
      </c>
    </row>
    <row r="22" spans="1:6" ht="15">
      <c r="A22" s="33" t="s">
        <v>18</v>
      </c>
      <c r="B22" s="33">
        <v>49</v>
      </c>
      <c r="C22" s="33">
        <v>5</v>
      </c>
      <c r="D22" s="33">
        <f>B22*150/B51</f>
        <v>2.118155619596542</v>
      </c>
      <c r="E22" s="39">
        <f>C22*B53/C51</f>
        <v>0.9047044632086851</v>
      </c>
      <c r="F22" s="34">
        <v>1</v>
      </c>
    </row>
    <row r="23" spans="1:6" ht="15">
      <c r="A23" s="33" t="s">
        <v>89</v>
      </c>
      <c r="B23" s="33">
        <v>37</v>
      </c>
      <c r="C23" s="33">
        <v>10</v>
      </c>
      <c r="D23" s="33">
        <f>B23*150/B51</f>
        <v>1.5994236311239194</v>
      </c>
      <c r="E23" s="39">
        <f>C23*B53/C51</f>
        <v>1.8094089264173703</v>
      </c>
      <c r="F23" s="34">
        <v>1</v>
      </c>
    </row>
    <row r="24" spans="1:6" ht="22.5" customHeight="1">
      <c r="A24" s="35" t="s">
        <v>66</v>
      </c>
      <c r="B24" s="35">
        <v>132</v>
      </c>
      <c r="C24" s="35">
        <v>42</v>
      </c>
      <c r="D24" s="35">
        <f>B24*150/B51</f>
        <v>5.706051873198847</v>
      </c>
      <c r="E24" s="40">
        <f>C24*B53/C51</f>
        <v>7.599517490952955</v>
      </c>
      <c r="F24" s="36">
        <v>8</v>
      </c>
    </row>
    <row r="25" spans="1:6" ht="16.5" customHeight="1">
      <c r="A25" s="35" t="s">
        <v>67</v>
      </c>
      <c r="B25" s="35">
        <v>111</v>
      </c>
      <c r="C25" s="35">
        <v>32</v>
      </c>
      <c r="D25" s="35">
        <f>B25*150/B51</f>
        <v>4.7982708933717575</v>
      </c>
      <c r="E25" s="40">
        <f>C25*B53/C51</f>
        <v>5.790108564535585</v>
      </c>
      <c r="F25" s="36">
        <v>5</v>
      </c>
    </row>
    <row r="26" spans="1:6" ht="16.5" customHeight="1">
      <c r="A26" s="35" t="s">
        <v>75</v>
      </c>
      <c r="B26" s="35">
        <v>63</v>
      </c>
      <c r="C26" s="35">
        <v>22</v>
      </c>
      <c r="D26" s="35">
        <f>B26*150/B51</f>
        <v>2.723342939481268</v>
      </c>
      <c r="E26" s="40">
        <f>C26*B53/C51</f>
        <v>3.9806996381182147</v>
      </c>
      <c r="F26" s="36">
        <v>3</v>
      </c>
    </row>
    <row r="27" spans="1:6" ht="15" customHeight="1">
      <c r="A27" s="35" t="s">
        <v>76</v>
      </c>
      <c r="B27" s="35">
        <v>38</v>
      </c>
      <c r="C27" s="35">
        <v>11</v>
      </c>
      <c r="D27" s="35">
        <f>B27*150/B51</f>
        <v>1.6426512968299711</v>
      </c>
      <c r="E27" s="40">
        <f>C27*B53/C51</f>
        <v>1.9903498190591074</v>
      </c>
      <c r="F27" s="36">
        <v>2</v>
      </c>
    </row>
    <row r="28" spans="1:6" ht="16.5" customHeight="1">
      <c r="A28" s="35" t="s">
        <v>92</v>
      </c>
      <c r="B28" s="35">
        <v>97</v>
      </c>
      <c r="C28" s="35">
        <v>35</v>
      </c>
      <c r="D28" s="35">
        <f>B28*150/B51</f>
        <v>4.193083573487032</v>
      </c>
      <c r="E28" s="40">
        <f>C28*B53/C51</f>
        <v>6.332931242460796</v>
      </c>
      <c r="F28" s="36">
        <v>4</v>
      </c>
    </row>
    <row r="29" spans="1:6" ht="15" customHeight="1">
      <c r="A29" s="35" t="s">
        <v>77</v>
      </c>
      <c r="B29" s="35">
        <v>44</v>
      </c>
      <c r="C29" s="35">
        <v>4</v>
      </c>
      <c r="D29" s="35">
        <f>B29*150/B51</f>
        <v>1.9020172910662825</v>
      </c>
      <c r="E29" s="40">
        <f>C29*B53/C51</f>
        <v>0.7237635705669482</v>
      </c>
      <c r="F29" s="36">
        <v>1</v>
      </c>
    </row>
    <row r="30" spans="1:6" ht="17.25" customHeight="1">
      <c r="A30" s="35" t="s">
        <v>90</v>
      </c>
      <c r="B30" s="35">
        <v>52</v>
      </c>
      <c r="C30" s="35">
        <v>17</v>
      </c>
      <c r="D30" s="35">
        <f>B30*150/B51</f>
        <v>2.2478386167146973</v>
      </c>
      <c r="E30" s="40">
        <f>C30*B53/C51</f>
        <v>3.0759951749095293</v>
      </c>
      <c r="F30" s="36">
        <v>2</v>
      </c>
    </row>
    <row r="31" spans="1:6" ht="15.75" customHeight="1">
      <c r="A31" s="35" t="s">
        <v>68</v>
      </c>
      <c r="B31" s="35">
        <v>461</v>
      </c>
      <c r="C31" s="35">
        <v>118</v>
      </c>
      <c r="D31" s="35">
        <f>B31*150/B51</f>
        <v>19.927953890489913</v>
      </c>
      <c r="E31" s="40">
        <f>C31*B53/C51</f>
        <v>21.35102533172497</v>
      </c>
      <c r="F31" s="36">
        <v>23</v>
      </c>
    </row>
    <row r="32" spans="1:6" ht="15.75" customHeight="1">
      <c r="A32" s="35" t="s">
        <v>69</v>
      </c>
      <c r="B32" s="35">
        <v>149</v>
      </c>
      <c r="C32" s="35">
        <v>44</v>
      </c>
      <c r="D32" s="35">
        <f>B32*150/B51</f>
        <v>6.4409221902017295</v>
      </c>
      <c r="E32" s="40">
        <f>C32*B53/C51</f>
        <v>7.961399276236429</v>
      </c>
      <c r="F32" s="36">
        <v>9</v>
      </c>
    </row>
    <row r="33" spans="1:6" ht="16.5" customHeight="1">
      <c r="A33" s="35" t="s">
        <v>78</v>
      </c>
      <c r="B33" s="35">
        <v>68</v>
      </c>
      <c r="C33" s="35">
        <v>19</v>
      </c>
      <c r="D33" s="35">
        <f>B33*150/B51</f>
        <v>2.9394812680115274</v>
      </c>
      <c r="E33" s="40">
        <f>C33*B53/C51</f>
        <v>3.4378769601930035</v>
      </c>
      <c r="F33" s="36">
        <v>3</v>
      </c>
    </row>
    <row r="34" spans="1:6" ht="15" customHeight="1">
      <c r="A34" s="35" t="s">
        <v>79</v>
      </c>
      <c r="B34" s="35">
        <v>33</v>
      </c>
      <c r="C34" s="35">
        <v>8</v>
      </c>
      <c r="D34" s="35">
        <f>B34*150/B51</f>
        <v>1.4265129682997117</v>
      </c>
      <c r="E34" s="40">
        <f>C34*B53/C51</f>
        <v>1.4475271411338964</v>
      </c>
      <c r="F34" s="36">
        <v>2</v>
      </c>
    </row>
    <row r="35" spans="1:6" ht="15.75" customHeight="1">
      <c r="A35" s="35" t="s">
        <v>80</v>
      </c>
      <c r="B35" s="35">
        <v>143</v>
      </c>
      <c r="C35" s="35">
        <v>16</v>
      </c>
      <c r="D35" s="35">
        <f>B35*150/B51</f>
        <v>6.181556195965418</v>
      </c>
      <c r="E35" s="40">
        <f>C35*B53/C51</f>
        <v>2.8950542822677927</v>
      </c>
      <c r="F35" s="36">
        <v>2</v>
      </c>
    </row>
    <row r="36" spans="1:6" ht="16.5" customHeight="1">
      <c r="A36" s="35" t="s">
        <v>70</v>
      </c>
      <c r="B36" s="35">
        <v>12</v>
      </c>
      <c r="C36" s="35">
        <v>7</v>
      </c>
      <c r="D36" s="35">
        <f>B36*150/B51</f>
        <v>0.5187319884726225</v>
      </c>
      <c r="E36" s="40">
        <f>C36*B53/C51</f>
        <v>1.2665862484921593</v>
      </c>
      <c r="F36" s="36">
        <v>1</v>
      </c>
    </row>
    <row r="37" spans="1:6" ht="15.75" customHeight="1">
      <c r="A37" s="35" t="s">
        <v>91</v>
      </c>
      <c r="B37" s="35">
        <v>74</v>
      </c>
      <c r="C37" s="35">
        <v>21</v>
      </c>
      <c r="D37" s="35">
        <f>B37*150/B51</f>
        <v>3.1988472622478388</v>
      </c>
      <c r="E37" s="40">
        <f>C37*B53/C51</f>
        <v>3.7997587454764776</v>
      </c>
      <c r="F37" s="36">
        <v>3</v>
      </c>
    </row>
    <row r="38" spans="1:6" ht="14.25" customHeight="1">
      <c r="A38" s="35" t="s">
        <v>81</v>
      </c>
      <c r="B38" s="35">
        <v>29</v>
      </c>
      <c r="C38" s="35">
        <v>14</v>
      </c>
      <c r="D38" s="35">
        <f>B38*150/B51</f>
        <v>1.2536023054755043</v>
      </c>
      <c r="E38" s="40">
        <f>C38*B53/C51</f>
        <v>2.5331724969843186</v>
      </c>
      <c r="F38" s="36">
        <v>2</v>
      </c>
    </row>
    <row r="39" spans="1:6" ht="14.25" customHeight="1">
      <c r="A39" s="35" t="s">
        <v>82</v>
      </c>
      <c r="B39" s="35">
        <v>18</v>
      </c>
      <c r="C39" s="35">
        <v>4</v>
      </c>
      <c r="D39" s="35">
        <f>B39*150/B51</f>
        <v>0.7780979827089337</v>
      </c>
      <c r="E39" s="40">
        <f>C39*B53/C51</f>
        <v>0.7237635705669482</v>
      </c>
      <c r="F39" s="36">
        <v>1</v>
      </c>
    </row>
    <row r="40" spans="1:6" ht="14.25" customHeight="1">
      <c r="A40" s="35" t="s">
        <v>83</v>
      </c>
      <c r="B40" s="35">
        <v>7</v>
      </c>
      <c r="C40" s="35">
        <v>2</v>
      </c>
      <c r="D40" s="35">
        <f>B40*150/B51</f>
        <v>0.3025936599423631</v>
      </c>
      <c r="E40" s="40">
        <f>C40*B53/C51</f>
        <v>0.3618817852834741</v>
      </c>
      <c r="F40" s="36">
        <v>2</v>
      </c>
    </row>
    <row r="41" spans="1:6" ht="14.25" customHeight="1">
      <c r="A41" s="35" t="s">
        <v>95</v>
      </c>
      <c r="B41" s="35"/>
      <c r="C41" s="35"/>
      <c r="D41" s="35">
        <f>B41*150/B51</f>
        <v>0</v>
      </c>
      <c r="E41" s="40">
        <f>C41*B53/C51</f>
        <v>0</v>
      </c>
      <c r="F41" s="36">
        <v>2</v>
      </c>
    </row>
    <row r="42" spans="1:6" ht="14.25" customHeight="1">
      <c r="A42" s="35" t="s">
        <v>84</v>
      </c>
      <c r="B42" s="35">
        <v>21</v>
      </c>
      <c r="C42" s="35">
        <v>5</v>
      </c>
      <c r="D42" s="35">
        <f>B42*150/B51</f>
        <v>0.9077809798270894</v>
      </c>
      <c r="E42" s="40">
        <f>C42*B53/C51</f>
        <v>0.9047044632086851</v>
      </c>
      <c r="F42" s="36">
        <v>1</v>
      </c>
    </row>
    <row r="43" spans="1:6" ht="15">
      <c r="A43" s="35" t="s">
        <v>71</v>
      </c>
      <c r="B43" s="35">
        <v>13</v>
      </c>
      <c r="C43" s="35">
        <v>5</v>
      </c>
      <c r="D43" s="35">
        <f>B43*150/B51</f>
        <v>0.5619596541786743</v>
      </c>
      <c r="E43" s="40">
        <f>C43*150/C51</f>
        <v>0.9047044632086851</v>
      </c>
      <c r="F43" s="36">
        <v>1</v>
      </c>
    </row>
    <row r="44" spans="1:6" ht="13.5" customHeight="1">
      <c r="A44" s="35" t="s">
        <v>16</v>
      </c>
      <c r="B44" s="35"/>
      <c r="C44" s="35"/>
      <c r="D44" s="35">
        <f>B44*150/B51</f>
        <v>0</v>
      </c>
      <c r="E44" s="40">
        <f>C44*B53/C51</f>
        <v>0</v>
      </c>
      <c r="F44" s="36">
        <v>1</v>
      </c>
    </row>
    <row r="45" spans="1:6" ht="15" customHeight="1">
      <c r="A45" s="35" t="s">
        <v>21</v>
      </c>
      <c r="B45" s="35"/>
      <c r="C45" s="35"/>
      <c r="D45" s="35">
        <f>B45*150/B51</f>
        <v>0</v>
      </c>
      <c r="E45" s="40">
        <f>C45*B53/C51</f>
        <v>0</v>
      </c>
      <c r="F45" s="36">
        <v>1</v>
      </c>
    </row>
    <row r="46" spans="1:6" ht="15.75" customHeight="1">
      <c r="A46" s="35" t="s">
        <v>72</v>
      </c>
      <c r="B46" s="35"/>
      <c r="C46" s="35"/>
      <c r="D46" s="35">
        <f>B46*150/B51</f>
        <v>0</v>
      </c>
      <c r="E46" s="40">
        <f>C46*B53/C51</f>
        <v>0</v>
      </c>
      <c r="F46" s="36">
        <v>1</v>
      </c>
    </row>
    <row r="47" spans="1:6" ht="15.75" customHeight="1">
      <c r="A47" s="35" t="s">
        <v>46</v>
      </c>
      <c r="B47" s="35"/>
      <c r="C47" s="35"/>
      <c r="D47" s="35">
        <f>B47*150/B51</f>
        <v>0</v>
      </c>
      <c r="E47" s="40">
        <f>C47*B53/C51</f>
        <v>0</v>
      </c>
      <c r="F47" s="36">
        <v>1</v>
      </c>
    </row>
    <row r="48" spans="1:6" ht="15.75" customHeight="1">
      <c r="A48" s="35" t="s">
        <v>47</v>
      </c>
      <c r="B48" s="35"/>
      <c r="C48" s="35"/>
      <c r="D48" s="35">
        <f>B48*150/B51</f>
        <v>0</v>
      </c>
      <c r="E48" s="40">
        <f>C48*B53/C51</f>
        <v>0</v>
      </c>
      <c r="F48" s="36">
        <v>1</v>
      </c>
    </row>
    <row r="49" spans="1:6" ht="15.75" customHeight="1">
      <c r="A49" s="35" t="s">
        <v>48</v>
      </c>
      <c r="B49" s="35"/>
      <c r="C49" s="35"/>
      <c r="D49" s="35">
        <f>B49*150/B51</f>
        <v>0</v>
      </c>
      <c r="E49" s="40">
        <f>C49*B53/C51</f>
        <v>0</v>
      </c>
      <c r="F49" s="36">
        <v>1</v>
      </c>
    </row>
    <row r="50" spans="1:6" ht="15.75" customHeight="1">
      <c r="A50" s="35" t="s">
        <v>49</v>
      </c>
      <c r="B50" s="35"/>
      <c r="C50" s="35"/>
      <c r="D50" s="35">
        <f>B50*150/B51</f>
        <v>0</v>
      </c>
      <c r="E50" s="40">
        <f>C50*B53/C51</f>
        <v>0</v>
      </c>
      <c r="F50" s="36">
        <v>1</v>
      </c>
    </row>
    <row r="51" spans="1:6" ht="15">
      <c r="A51" s="37" t="s">
        <v>2</v>
      </c>
      <c r="B51" s="37">
        <f>SUM(B3:B50)</f>
        <v>3470</v>
      </c>
      <c r="C51" s="37">
        <f>SUM(C3:C50)</f>
        <v>829</v>
      </c>
      <c r="D51" s="37">
        <f>SUM(D3:D50)</f>
        <v>150</v>
      </c>
      <c r="E51" s="41">
        <f>SUM(E3:E50)</f>
        <v>150</v>
      </c>
      <c r="F51" s="38">
        <f>SUM(F3:F50)</f>
        <v>159</v>
      </c>
    </row>
    <row r="52" spans="1:6" ht="12.75">
      <c r="A52" s="1" t="s">
        <v>20</v>
      </c>
      <c r="B52" s="25">
        <f>B24+B25+B26+B27+B28+B29+B30+B32+B33+B34+B35+B36+B37+B38+B39</f>
        <v>1063</v>
      </c>
      <c r="C52" s="25">
        <f>C3+C4+C5+C6+C7+C8+C9+C10+C11+C12+C13+C14+C15+C16+C17+C18+C19+C20+C21+C22+C23+C24+C25+C26+C27+C28+C29+C30+C31+C32+C33+C34+C35+C36+C37+C38+C39+C40+C41+C42+C43+C44+C45+C46+C47+C48+C49+C50</f>
        <v>829</v>
      </c>
      <c r="D52" s="28"/>
      <c r="F52" s="3"/>
    </row>
    <row r="53" spans="1:4" ht="12.75">
      <c r="A53" s="1" t="s">
        <v>51</v>
      </c>
      <c r="B53" s="26">
        <v>150</v>
      </c>
      <c r="C53" s="26">
        <v>150</v>
      </c>
      <c r="D53" s="28"/>
    </row>
    <row r="54" ht="12.75">
      <c r="D54" s="28"/>
    </row>
    <row r="55" spans="5:6" ht="12.75">
      <c r="E55" s="29"/>
      <c r="F55" s="2">
        <f>F3+F4+F5+F6+F7+F8+F9+F11+F12+F13+F14+F15+F16+F17+F18+F19+F20+F21+F22+F23+F24+F25+F26+F27+F28+F29+F30+F31+F32+F33+F34+F35+F36+F37+F38+F39+F40+F41+F42+F43+F45+F46+F47+F48+F49+F50</f>
        <v>146</v>
      </c>
    </row>
  </sheetData>
  <mergeCells count="1">
    <mergeCell ref="A1:F1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L11" sqref="L11"/>
    </sheetView>
  </sheetViews>
  <sheetFormatPr defaultColWidth="9.00390625" defaultRowHeight="12.75"/>
  <cols>
    <col min="1" max="1" width="58.875" style="1" customWidth="1"/>
    <col min="2" max="2" width="7.75390625" style="0" customWidth="1"/>
    <col min="3" max="3" width="8.00390625" style="0" customWidth="1"/>
    <col min="4" max="4" width="7.875" style="0" customWidth="1"/>
    <col min="5" max="5" width="8.125" style="0" customWidth="1"/>
    <col min="7" max="7" width="4.625" style="0" customWidth="1"/>
    <col min="8" max="9" width="4.75390625" style="0" customWidth="1"/>
    <col min="10" max="11" width="4.25390625" style="0" customWidth="1"/>
    <col min="12" max="12" width="4.375" style="0" customWidth="1"/>
    <col min="13" max="13" width="4.625" style="0" customWidth="1"/>
    <col min="14" max="14" width="4.00390625" style="0" customWidth="1"/>
    <col min="15" max="15" width="4.25390625" style="0" customWidth="1"/>
    <col min="16" max="16" width="4.875" style="0" customWidth="1"/>
  </cols>
  <sheetData>
    <row r="1" spans="1:6" ht="18">
      <c r="A1" s="62" t="s">
        <v>57</v>
      </c>
      <c r="B1" s="63"/>
      <c r="C1" s="63"/>
      <c r="D1" s="63"/>
      <c r="E1" s="63"/>
      <c r="F1" s="64"/>
    </row>
    <row r="2" spans="1:6" ht="18">
      <c r="A2" s="65" t="s">
        <v>61</v>
      </c>
      <c r="B2" s="66"/>
      <c r="C2" s="66"/>
      <c r="D2" s="66"/>
      <c r="E2" s="66"/>
      <c r="F2" s="67"/>
    </row>
    <row r="3" spans="1:6" ht="32.25" customHeight="1">
      <c r="A3" s="68" t="s">
        <v>60</v>
      </c>
      <c r="B3" s="69"/>
      <c r="C3" s="69"/>
      <c r="D3" s="69"/>
      <c r="E3" s="69"/>
      <c r="F3" s="69"/>
    </row>
    <row r="4" spans="1:6" ht="125.25">
      <c r="A4" s="7" t="s">
        <v>0</v>
      </c>
      <c r="B4" s="8" t="s">
        <v>54</v>
      </c>
      <c r="C4" s="8" t="s">
        <v>55</v>
      </c>
      <c r="D4" s="8" t="s">
        <v>52</v>
      </c>
      <c r="E4" s="9" t="s">
        <v>53</v>
      </c>
      <c r="F4" s="6" t="s">
        <v>1</v>
      </c>
    </row>
    <row r="5" spans="1:6" ht="15.75">
      <c r="A5" s="10" t="s">
        <v>17</v>
      </c>
      <c r="B5" s="12">
        <v>6</v>
      </c>
      <c r="C5" s="12">
        <v>6</v>
      </c>
      <c r="D5" s="21">
        <f>B5*150/B55</f>
        <v>0.25817555938037867</v>
      </c>
      <c r="E5" s="21">
        <f>C5*B57/C56</f>
        <v>1.1734028683181226</v>
      </c>
      <c r="F5" s="23">
        <v>4</v>
      </c>
    </row>
    <row r="6" spans="1:6" ht="30">
      <c r="A6" s="11" t="s">
        <v>14</v>
      </c>
      <c r="B6" s="12">
        <v>9</v>
      </c>
      <c r="C6" s="12">
        <v>6</v>
      </c>
      <c r="D6" s="21">
        <f>B6*150/B55</f>
        <v>0.387263339070568</v>
      </c>
      <c r="E6" s="21">
        <f>C6*B57/C56</f>
        <v>1.1734028683181226</v>
      </c>
      <c r="F6" s="23">
        <v>2</v>
      </c>
    </row>
    <row r="7" spans="1:6" ht="31.5">
      <c r="A7" s="13" t="s">
        <v>50</v>
      </c>
      <c r="B7" s="12">
        <v>4</v>
      </c>
      <c r="C7" s="12">
        <v>1</v>
      </c>
      <c r="D7" s="21">
        <f>B7*150/B55</f>
        <v>0.1721170395869191</v>
      </c>
      <c r="E7" s="21">
        <f>C7*B57/C56</f>
        <v>0.19556714471968709</v>
      </c>
      <c r="F7" s="23">
        <v>1</v>
      </c>
    </row>
    <row r="8" spans="1:6" ht="44.25" customHeight="1">
      <c r="A8" s="11" t="s">
        <v>56</v>
      </c>
      <c r="B8" s="12">
        <v>21</v>
      </c>
      <c r="C8" s="12">
        <v>21</v>
      </c>
      <c r="D8" s="21">
        <f>B8*150/B55</f>
        <v>0.9036144578313253</v>
      </c>
      <c r="E8" s="21">
        <f>C8*B57/C56</f>
        <v>4.106910039113429</v>
      </c>
      <c r="F8" s="23">
        <v>1</v>
      </c>
    </row>
    <row r="9" spans="1:6" ht="61.5">
      <c r="A9" s="11" t="s">
        <v>62</v>
      </c>
      <c r="B9" s="12">
        <v>3</v>
      </c>
      <c r="C9" s="12">
        <v>6</v>
      </c>
      <c r="D9" s="21">
        <f>B9*150/B55</f>
        <v>0.12908777969018934</v>
      </c>
      <c r="E9" s="21">
        <f>C9*B57/C56</f>
        <v>1.1734028683181226</v>
      </c>
      <c r="F9" s="23">
        <v>1</v>
      </c>
    </row>
    <row r="10" spans="1:6" ht="30.75">
      <c r="A10" s="11" t="s">
        <v>45</v>
      </c>
      <c r="B10" s="12">
        <v>38</v>
      </c>
      <c r="C10" s="12">
        <v>2</v>
      </c>
      <c r="D10" s="21">
        <f>B10*150/B55</f>
        <v>1.6351118760757315</v>
      </c>
      <c r="E10" s="21">
        <f>C10*B57/C56</f>
        <v>0.39113428943937417</v>
      </c>
      <c r="F10" s="23">
        <v>1</v>
      </c>
    </row>
    <row r="11" spans="1:6" ht="46.5" customHeight="1">
      <c r="A11" s="11" t="s">
        <v>15</v>
      </c>
      <c r="B11" s="12">
        <v>114</v>
      </c>
      <c r="C11" s="12">
        <v>25</v>
      </c>
      <c r="D11" s="21">
        <f>B11*150/B55</f>
        <v>4.905335628227195</v>
      </c>
      <c r="E11" s="21">
        <f>C11*B57/C56</f>
        <v>4.889178617992178</v>
      </c>
      <c r="F11" s="23">
        <v>1</v>
      </c>
    </row>
    <row r="12" spans="1:6" ht="15.75">
      <c r="A12" s="10" t="s">
        <v>58</v>
      </c>
      <c r="B12" s="12"/>
      <c r="C12" s="12"/>
      <c r="D12" s="21">
        <f>B12*150/B55</f>
        <v>0</v>
      </c>
      <c r="E12" s="21">
        <f>C12*B57/C56</f>
        <v>0</v>
      </c>
      <c r="F12" s="23">
        <v>3</v>
      </c>
    </row>
    <row r="13" spans="1:6" ht="25.5" customHeight="1">
      <c r="A13" s="14" t="s">
        <v>3</v>
      </c>
      <c r="B13" s="12">
        <v>201</v>
      </c>
      <c r="C13" s="12">
        <v>38</v>
      </c>
      <c r="D13" s="21">
        <f>B13*150/B55</f>
        <v>8.648881239242685</v>
      </c>
      <c r="E13" s="21">
        <f>C13*B57/C56</f>
        <v>7.431551499348109</v>
      </c>
      <c r="F13" s="23">
        <v>5</v>
      </c>
    </row>
    <row r="14" spans="1:6" ht="15.75">
      <c r="A14" s="15" t="s">
        <v>4</v>
      </c>
      <c r="B14" s="12">
        <v>97</v>
      </c>
      <c r="C14" s="12">
        <v>18</v>
      </c>
      <c r="D14" s="21">
        <f>B14*150/B55</f>
        <v>4.173838209982788</v>
      </c>
      <c r="E14" s="21">
        <f>C14*B57/C56</f>
        <v>3.5202086049543677</v>
      </c>
      <c r="F14" s="23">
        <v>5</v>
      </c>
    </row>
    <row r="15" spans="1:6" ht="15.75">
      <c r="A15" s="15" t="s">
        <v>5</v>
      </c>
      <c r="B15" s="12">
        <v>151</v>
      </c>
      <c r="C15" s="12">
        <v>25</v>
      </c>
      <c r="D15" s="21">
        <f>B15*150/B55</f>
        <v>6.497418244406196</v>
      </c>
      <c r="E15" s="21">
        <f>C15*B57/C56</f>
        <v>4.889178617992178</v>
      </c>
      <c r="F15" s="23">
        <v>5</v>
      </c>
    </row>
    <row r="16" spans="1:6" ht="15.75">
      <c r="A16" s="15" t="s">
        <v>6</v>
      </c>
      <c r="B16" s="12">
        <v>172</v>
      </c>
      <c r="C16" s="12">
        <v>29</v>
      </c>
      <c r="D16" s="21">
        <f>B16*150/B55</f>
        <v>7.401032702237521</v>
      </c>
      <c r="E16" s="21">
        <f>C16*B57/C56</f>
        <v>5.6714471968709255</v>
      </c>
      <c r="F16" s="23">
        <v>5</v>
      </c>
    </row>
    <row r="17" spans="1:6" ht="15.75">
      <c r="A17" s="15" t="s">
        <v>7</v>
      </c>
      <c r="B17" s="12">
        <v>92</v>
      </c>
      <c r="C17" s="12">
        <v>19</v>
      </c>
      <c r="D17" s="21">
        <f>B17*150/B55</f>
        <v>3.9586919104991396</v>
      </c>
      <c r="E17" s="21">
        <f>C17*B57/C56</f>
        <v>3.7157757496740547</v>
      </c>
      <c r="F17" s="23">
        <v>5</v>
      </c>
    </row>
    <row r="18" spans="1:6" ht="15.75">
      <c r="A18" s="15" t="s">
        <v>8</v>
      </c>
      <c r="B18" s="12">
        <v>194</v>
      </c>
      <c r="C18" s="12">
        <v>31</v>
      </c>
      <c r="D18" s="21">
        <f>B18*150/B55</f>
        <v>8.347676419965577</v>
      </c>
      <c r="E18" s="21">
        <f>C18*B57/C56</f>
        <v>6.0625814863103</v>
      </c>
      <c r="F18" s="23">
        <v>5</v>
      </c>
    </row>
    <row r="19" spans="1:6" ht="15.75">
      <c r="A19" s="15" t="s">
        <v>9</v>
      </c>
      <c r="B19" s="12">
        <v>182</v>
      </c>
      <c r="C19" s="12">
        <v>26</v>
      </c>
      <c r="D19" s="21">
        <f>B19*150/B55</f>
        <v>7.831325301204819</v>
      </c>
      <c r="E19" s="21">
        <f>C19*B57/C56</f>
        <v>5.084745762711864</v>
      </c>
      <c r="F19" s="23">
        <v>5</v>
      </c>
    </row>
    <row r="20" spans="1:6" ht="15.75">
      <c r="A20" s="15" t="s">
        <v>10</v>
      </c>
      <c r="B20" s="12">
        <v>166</v>
      </c>
      <c r="C20" s="12">
        <v>26</v>
      </c>
      <c r="D20" s="21">
        <f>B20*150/B55</f>
        <v>7.142857142857143</v>
      </c>
      <c r="E20" s="21">
        <f>C20*B57/C56</f>
        <v>5.084745762711864</v>
      </c>
      <c r="F20" s="23">
        <v>5</v>
      </c>
    </row>
    <row r="21" spans="1:6" ht="15.75">
      <c r="A21" s="15" t="s">
        <v>11</v>
      </c>
      <c r="B21" s="12">
        <v>109</v>
      </c>
      <c r="C21" s="12">
        <v>28</v>
      </c>
      <c r="D21" s="21">
        <f>B21*150/B55</f>
        <v>4.690189328743545</v>
      </c>
      <c r="E21" s="21">
        <f>C21*B57/C56</f>
        <v>5.475880052151239</v>
      </c>
      <c r="F21" s="23">
        <v>5</v>
      </c>
    </row>
    <row r="22" spans="1:6" ht="15.75">
      <c r="A22" s="15" t="s">
        <v>13</v>
      </c>
      <c r="B22" s="12">
        <v>50</v>
      </c>
      <c r="C22" s="12"/>
      <c r="D22" s="21">
        <f>B22*150/B55</f>
        <v>2.1514629948364887</v>
      </c>
      <c r="E22" s="21">
        <f>C22*B57/C56</f>
        <v>0</v>
      </c>
      <c r="F22" s="23">
        <v>1</v>
      </c>
    </row>
    <row r="23" spans="1:6" ht="15.75">
      <c r="A23" s="15" t="s">
        <v>12</v>
      </c>
      <c r="B23" s="12">
        <v>210</v>
      </c>
      <c r="C23" s="12">
        <v>36</v>
      </c>
      <c r="D23" s="21">
        <f>B23*150/B55</f>
        <v>9.036144578313253</v>
      </c>
      <c r="E23" s="21">
        <f>C23*B57/C56</f>
        <v>7.040417209908735</v>
      </c>
      <c r="F23" s="23">
        <v>5</v>
      </c>
    </row>
    <row r="24" spans="1:6" ht="30">
      <c r="A24" s="14" t="s">
        <v>18</v>
      </c>
      <c r="B24" s="16">
        <v>49</v>
      </c>
      <c r="C24" s="16">
        <v>8</v>
      </c>
      <c r="D24" s="21">
        <f>B24*150/B55</f>
        <v>2.108433734939759</v>
      </c>
      <c r="E24" s="21">
        <f>C24*B57/C56</f>
        <v>1.5645371577574967</v>
      </c>
      <c r="F24" s="23">
        <v>2</v>
      </c>
    </row>
    <row r="25" spans="1:6" ht="45">
      <c r="A25" s="14" t="s">
        <v>19</v>
      </c>
      <c r="B25" s="16">
        <v>37</v>
      </c>
      <c r="C25" s="16">
        <v>10</v>
      </c>
      <c r="D25" s="21">
        <f>B25*150/B55</f>
        <v>1.5920826161790018</v>
      </c>
      <c r="E25" s="21">
        <f>C25*B57/C56</f>
        <v>1.955671447196871</v>
      </c>
      <c r="F25" s="23">
        <v>2</v>
      </c>
    </row>
    <row r="26" spans="1:6" ht="18" customHeight="1">
      <c r="A26" s="14" t="s">
        <v>28</v>
      </c>
      <c r="B26" s="12">
        <v>132</v>
      </c>
      <c r="C26" s="12">
        <v>43</v>
      </c>
      <c r="D26" s="21">
        <f>B26*150/B55</f>
        <v>5.679862306368331</v>
      </c>
      <c r="E26" s="21">
        <f>C26*B57/C56</f>
        <v>8.409387222946545</v>
      </c>
      <c r="F26" s="23">
        <v>7</v>
      </c>
    </row>
    <row r="27" spans="1:6" ht="18" customHeight="1">
      <c r="A27" s="15" t="s">
        <v>29</v>
      </c>
      <c r="B27" s="12">
        <v>111</v>
      </c>
      <c r="C27" s="12">
        <v>32</v>
      </c>
      <c r="D27" s="21">
        <f>B27*150/B55</f>
        <v>4.776247848537005</v>
      </c>
      <c r="E27" s="21">
        <f>C27*B57/C56</f>
        <v>6.258148631029987</v>
      </c>
      <c r="F27" s="23">
        <v>4</v>
      </c>
    </row>
    <row r="28" spans="1:6" ht="29.25" customHeight="1">
      <c r="A28" s="11" t="s">
        <v>31</v>
      </c>
      <c r="B28" s="12">
        <v>63</v>
      </c>
      <c r="C28" s="12">
        <v>19</v>
      </c>
      <c r="D28" s="21">
        <f>B28*150/B55</f>
        <v>2.710843373493976</v>
      </c>
      <c r="E28" s="21">
        <f>C28*B57/C56</f>
        <v>3.7157757496740547</v>
      </c>
      <c r="F28" s="23">
        <v>3</v>
      </c>
    </row>
    <row r="29" spans="1:6" ht="30.75" customHeight="1">
      <c r="A29" s="11" t="s">
        <v>30</v>
      </c>
      <c r="B29" s="12">
        <v>38</v>
      </c>
      <c r="C29" s="12">
        <v>10</v>
      </c>
      <c r="D29" s="21">
        <f>B29*150/B55</f>
        <v>1.6351118760757315</v>
      </c>
      <c r="E29" s="21">
        <f>C29*B57/C56</f>
        <v>1.955671447196871</v>
      </c>
      <c r="F29" s="23">
        <v>2</v>
      </c>
    </row>
    <row r="30" spans="1:6" ht="18.75" customHeight="1">
      <c r="A30" s="11" t="s">
        <v>59</v>
      </c>
      <c r="B30" s="12">
        <v>97</v>
      </c>
      <c r="C30" s="12">
        <v>26</v>
      </c>
      <c r="D30" s="21">
        <f>B30*150/B55</f>
        <v>4.173838209982788</v>
      </c>
      <c r="E30" s="21">
        <f>C30*B57/C56</f>
        <v>5.084745762711864</v>
      </c>
      <c r="F30" s="23">
        <v>4</v>
      </c>
    </row>
    <row r="31" spans="1:6" ht="45.75" customHeight="1">
      <c r="A31" s="11" t="s">
        <v>32</v>
      </c>
      <c r="B31" s="12">
        <v>44</v>
      </c>
      <c r="C31" s="12">
        <v>4</v>
      </c>
      <c r="D31" s="21">
        <f>B31*150/B55</f>
        <v>1.8932874354561102</v>
      </c>
      <c r="E31" s="21">
        <f>C31*B57/C56</f>
        <v>0.7822685788787483</v>
      </c>
      <c r="F31" s="23">
        <v>1</v>
      </c>
    </row>
    <row r="32" spans="1:6" ht="32.25" customHeight="1">
      <c r="A32" s="11" t="s">
        <v>33</v>
      </c>
      <c r="B32" s="12">
        <v>52</v>
      </c>
      <c r="C32" s="12">
        <v>14</v>
      </c>
      <c r="D32" s="21">
        <f>B32*150/B55</f>
        <v>2.2375215146299485</v>
      </c>
      <c r="E32" s="21">
        <f>C32*B57/C56</f>
        <v>2.7379400260756195</v>
      </c>
      <c r="F32" s="23">
        <v>2</v>
      </c>
    </row>
    <row r="33" spans="1:6" ht="18.75" customHeight="1">
      <c r="A33" s="15" t="s">
        <v>27</v>
      </c>
      <c r="B33" s="12">
        <v>461</v>
      </c>
      <c r="C33" s="12">
        <v>124</v>
      </c>
      <c r="D33" s="21">
        <f>B33*150/B55</f>
        <v>19.836488812392428</v>
      </c>
      <c r="E33" s="21">
        <f>C33*B57/C56</f>
        <v>24.2503259452412</v>
      </c>
      <c r="F33" s="23">
        <v>21</v>
      </c>
    </row>
    <row r="34" spans="1:6" ht="15.75" customHeight="1">
      <c r="A34" s="15" t="s">
        <v>34</v>
      </c>
      <c r="B34" s="12">
        <v>149</v>
      </c>
      <c r="C34" s="12">
        <v>38</v>
      </c>
      <c r="D34" s="21">
        <f>B34*150/B55</f>
        <v>6.411359724612737</v>
      </c>
      <c r="E34" s="21">
        <f>C34*B57/C56</f>
        <v>7.431551499348109</v>
      </c>
      <c r="F34" s="23">
        <v>7</v>
      </c>
    </row>
    <row r="35" spans="1:6" ht="31.5" customHeight="1">
      <c r="A35" s="11" t="s">
        <v>35</v>
      </c>
      <c r="B35" s="12">
        <v>68</v>
      </c>
      <c r="C35" s="12">
        <v>19</v>
      </c>
      <c r="D35" s="21">
        <f>B35*150/B55</f>
        <v>2.9259896729776247</v>
      </c>
      <c r="E35" s="21">
        <f>C35*B57/C56</f>
        <v>3.7157757496740547</v>
      </c>
      <c r="F35" s="23">
        <v>4</v>
      </c>
    </row>
    <row r="36" spans="1:6" ht="29.25" customHeight="1">
      <c r="A36" s="11" t="s">
        <v>36</v>
      </c>
      <c r="B36" s="12">
        <v>33</v>
      </c>
      <c r="C36" s="12">
        <v>8</v>
      </c>
      <c r="D36" s="21">
        <f>B36*150/B55</f>
        <v>1.4199655765920827</v>
      </c>
      <c r="E36" s="21">
        <f>C36*B57/C56</f>
        <v>1.5645371577574967</v>
      </c>
      <c r="F36" s="23">
        <v>3</v>
      </c>
    </row>
    <row r="37" spans="1:6" ht="15.75" customHeight="1">
      <c r="A37" s="11" t="s">
        <v>43</v>
      </c>
      <c r="B37" s="12">
        <v>143</v>
      </c>
      <c r="C37" s="12">
        <v>5</v>
      </c>
      <c r="D37" s="21">
        <f>B37*150/B55</f>
        <v>6.153184165232358</v>
      </c>
      <c r="E37" s="21">
        <f>C37*B57/C56</f>
        <v>0.9778357235984355</v>
      </c>
      <c r="F37" s="23">
        <v>6</v>
      </c>
    </row>
    <row r="38" spans="1:6" ht="29.25" customHeight="1">
      <c r="A38" s="15" t="s">
        <v>44</v>
      </c>
      <c r="B38" s="12">
        <v>12</v>
      </c>
      <c r="C38" s="12">
        <v>4</v>
      </c>
      <c r="D38" s="21">
        <f>B38*150/B55</f>
        <v>0.5163511187607573</v>
      </c>
      <c r="E38" s="21">
        <f>C38*B57/C56</f>
        <v>0.7822685788787483</v>
      </c>
      <c r="F38" s="23">
        <v>1</v>
      </c>
    </row>
    <row r="39" spans="1:6" ht="30.75" customHeight="1">
      <c r="A39" s="11" t="s">
        <v>37</v>
      </c>
      <c r="B39" s="12">
        <v>74</v>
      </c>
      <c r="C39" s="12">
        <v>19</v>
      </c>
      <c r="D39" s="21">
        <f>B39*150/B55</f>
        <v>3.1841652323580036</v>
      </c>
      <c r="E39" s="21">
        <f>C39*B57/C56</f>
        <v>3.7157757496740547</v>
      </c>
      <c r="F39" s="23">
        <v>2</v>
      </c>
    </row>
    <row r="40" spans="1:6" ht="30.75" customHeight="1">
      <c r="A40" s="11" t="s">
        <v>39</v>
      </c>
      <c r="B40" s="12">
        <v>29</v>
      </c>
      <c r="C40" s="12">
        <v>16</v>
      </c>
      <c r="D40" s="21">
        <f>B40*150/B55</f>
        <v>1.2478485370051635</v>
      </c>
      <c r="E40" s="21">
        <f>C40*B57/C56</f>
        <v>3.1290743155149934</v>
      </c>
      <c r="F40" s="23">
        <v>2</v>
      </c>
    </row>
    <row r="41" spans="1:6" ht="14.25" customHeight="1">
      <c r="A41" s="11" t="s">
        <v>40</v>
      </c>
      <c r="B41" s="12">
        <v>18</v>
      </c>
      <c r="C41" s="12">
        <v>4</v>
      </c>
      <c r="D41" s="21">
        <f>B41*150/B55</f>
        <v>0.774526678141136</v>
      </c>
      <c r="E41" s="21">
        <f>C41*B57/C56</f>
        <v>0.7822685788787483</v>
      </c>
      <c r="F41" s="23">
        <v>1</v>
      </c>
    </row>
    <row r="42" spans="1:6" ht="30.75" customHeight="1">
      <c r="A42" s="11" t="s">
        <v>41</v>
      </c>
      <c r="B42" s="12">
        <v>8</v>
      </c>
      <c r="C42" s="12">
        <v>3</v>
      </c>
      <c r="D42" s="21">
        <f>B42*150/B55</f>
        <v>0.3442340791738382</v>
      </c>
      <c r="E42" s="21">
        <f>C42*B57/C56</f>
        <v>0.5867014341590613</v>
      </c>
      <c r="F42" s="23">
        <v>2</v>
      </c>
    </row>
    <row r="43" spans="1:6" ht="14.25" customHeight="1">
      <c r="A43" s="11" t="s">
        <v>42</v>
      </c>
      <c r="B43" s="12">
        <v>8</v>
      </c>
      <c r="C43" s="12">
        <v>4</v>
      </c>
      <c r="D43" s="21">
        <f>B43*150/B55</f>
        <v>0.3442340791738382</v>
      </c>
      <c r="E43" s="21">
        <f>C43*B57/C56</f>
        <v>0.7822685788787483</v>
      </c>
      <c r="F43" s="23"/>
    </row>
    <row r="44" spans="1:6" ht="14.25" customHeight="1">
      <c r="A44" s="11" t="s">
        <v>38</v>
      </c>
      <c r="B44" s="12">
        <v>7</v>
      </c>
      <c r="C44" s="12">
        <v>2</v>
      </c>
      <c r="D44" s="21">
        <f>B44*150/B55</f>
        <v>0.30120481927710846</v>
      </c>
      <c r="E44" s="21">
        <f>C44*B57/C56</f>
        <v>0.39113428943937417</v>
      </c>
      <c r="F44" s="23">
        <v>1</v>
      </c>
    </row>
    <row r="45" spans="1:6" ht="14.25" customHeight="1">
      <c r="A45" s="17" t="s">
        <v>23</v>
      </c>
      <c r="B45" s="12"/>
      <c r="C45" s="12"/>
      <c r="D45" s="21">
        <f>B45*150/B55</f>
        <v>0</v>
      </c>
      <c r="E45" s="21">
        <f>C45*B57/C56</f>
        <v>0</v>
      </c>
      <c r="F45" s="23">
        <v>0</v>
      </c>
    </row>
    <row r="46" spans="1:6" ht="14.25" customHeight="1">
      <c r="A46" s="11" t="s">
        <v>24</v>
      </c>
      <c r="B46" s="12">
        <v>21</v>
      </c>
      <c r="C46" s="12">
        <v>7</v>
      </c>
      <c r="D46" s="21">
        <f>B46*150/B55</f>
        <v>0.9036144578313253</v>
      </c>
      <c r="E46" s="21">
        <f>C46*B57/C56</f>
        <v>1.3689700130378097</v>
      </c>
      <c r="F46" s="23">
        <v>2</v>
      </c>
    </row>
    <row r="47" spans="1:6" ht="30.75">
      <c r="A47" s="14" t="s">
        <v>25</v>
      </c>
      <c r="B47" s="12">
        <v>13</v>
      </c>
      <c r="C47" s="12">
        <v>5</v>
      </c>
      <c r="D47" s="21">
        <f>B47*150/B55</f>
        <v>0.5593803786574871</v>
      </c>
      <c r="E47" s="21">
        <f>C47*B57/C56</f>
        <v>0.9778357235984355</v>
      </c>
      <c r="F47" s="23">
        <v>1</v>
      </c>
    </row>
    <row r="48" spans="1:6" ht="13.5" customHeight="1">
      <c r="A48" s="18" t="s">
        <v>16</v>
      </c>
      <c r="B48" s="12"/>
      <c r="C48" s="12"/>
      <c r="D48" s="21">
        <f>B48*150/B55</f>
        <v>0</v>
      </c>
      <c r="E48" s="21">
        <f>C48*B57/C56</f>
        <v>0</v>
      </c>
      <c r="F48" s="23">
        <v>2</v>
      </c>
    </row>
    <row r="49" spans="1:6" ht="15" customHeight="1">
      <c r="A49" s="10" t="s">
        <v>21</v>
      </c>
      <c r="B49" s="12"/>
      <c r="C49" s="12"/>
      <c r="D49" s="21">
        <f>B49*150/B55</f>
        <v>0</v>
      </c>
      <c r="E49" s="21">
        <f>C49*B57/C56</f>
        <v>0</v>
      </c>
      <c r="F49" s="23">
        <v>0</v>
      </c>
    </row>
    <row r="50" spans="1:6" ht="15.75" customHeight="1">
      <c r="A50" s="10" t="s">
        <v>26</v>
      </c>
      <c r="B50" s="12"/>
      <c r="C50" s="12"/>
      <c r="D50" s="21">
        <f>B50*150/B55</f>
        <v>0</v>
      </c>
      <c r="E50" s="21">
        <f>C50*B57/C56</f>
        <v>0</v>
      </c>
      <c r="F50" s="23">
        <v>0</v>
      </c>
    </row>
    <row r="51" spans="1:6" ht="15.75" customHeight="1">
      <c r="A51" s="10" t="s">
        <v>46</v>
      </c>
      <c r="B51" s="12"/>
      <c r="C51" s="12"/>
      <c r="D51" s="21">
        <f>B51*150/B55</f>
        <v>0</v>
      </c>
      <c r="E51" s="21">
        <f>C51*B57/C56</f>
        <v>0</v>
      </c>
      <c r="F51" s="23">
        <v>0</v>
      </c>
    </row>
    <row r="52" spans="1:6" ht="15.75" customHeight="1">
      <c r="A52" s="10" t="s">
        <v>47</v>
      </c>
      <c r="B52" s="12"/>
      <c r="C52" s="12"/>
      <c r="D52" s="21">
        <f>B52*150/B55</f>
        <v>0</v>
      </c>
      <c r="E52" s="21">
        <f>C52*B57/C56</f>
        <v>0</v>
      </c>
      <c r="F52" s="23">
        <v>0</v>
      </c>
    </row>
    <row r="53" spans="1:6" ht="15.75" customHeight="1">
      <c r="A53" s="10" t="s">
        <v>48</v>
      </c>
      <c r="B53" s="12"/>
      <c r="C53" s="12"/>
      <c r="D53" s="21">
        <f>B53*150/B55</f>
        <v>0</v>
      </c>
      <c r="E53" s="21">
        <f>C53*B57/C56</f>
        <v>0</v>
      </c>
      <c r="F53" s="23">
        <v>3</v>
      </c>
    </row>
    <row r="54" spans="1:6" ht="15.75" customHeight="1">
      <c r="A54" s="10" t="s">
        <v>49</v>
      </c>
      <c r="B54" s="12"/>
      <c r="C54" s="12"/>
      <c r="D54" s="21">
        <f>B54*150/B55</f>
        <v>0</v>
      </c>
      <c r="E54" s="21">
        <f>C54*B57/C56</f>
        <v>0</v>
      </c>
      <c r="F54" s="23">
        <v>0</v>
      </c>
    </row>
    <row r="55" spans="1:6" ht="16.5" thickBot="1">
      <c r="A55" s="19" t="s">
        <v>2</v>
      </c>
      <c r="B55" s="20">
        <f>SUM(B5:B54)</f>
        <v>3486</v>
      </c>
      <c r="C55" s="20"/>
      <c r="D55" s="22">
        <f>SUM(D5:D54)</f>
        <v>150.00000000000006</v>
      </c>
      <c r="E55" s="22">
        <f>E5+E6+E7+E8+E9+E10+E11+E12+E13+E14+E15+E16+E17+E18+E19+E20+E21+E22+E23+E24+E25+E26+E27+E28+E29+E30+E31+E32+E33+E34+E35+E36+E37+E38+E39+E40+E41+E42+E43+E44+E45+E46+E47+E48+E49+E50+E51+E52+E53+E54</f>
        <v>150.00000000000006</v>
      </c>
      <c r="F55" s="24">
        <f>F5+F6+F7+F8+F9+F10+F11+F12+F13+F14+F15+F16+F17+F18+F19+F20+F21+F22+F23+F24+F25+F26+F27+F28+F29+F30+F31+F32+F33+F34+F35+F36+F37+F38+F39+F40+F41+F42+F43+F44+F45+F46+F47+F48+F49+F50+F51+F52+F53+F54</f>
        <v>150</v>
      </c>
    </row>
    <row r="56" spans="1:6" ht="12.75">
      <c r="A56" s="1" t="s">
        <v>20</v>
      </c>
      <c r="B56" s="2">
        <f>B26+B27+B28+B29+B30+B31+B32+B34+B35+B36+B37+B38+B39+B40+B41</f>
        <v>1063</v>
      </c>
      <c r="C56" s="2">
        <f>C5+C6+C7+C8+C9+C10+C11+C12+C13+C14+C15+C16+C17+C18+C19+C20+C21+C22+C23+C24+C25+C26+C27+C28+C29+C30+C31+C32+C33+C34+C35+C36+C37+C38+C39+C40+C41+C42+C43+C44+C45+C46+C47+C48+C49+C50+C51+C52+C53+C54</f>
        <v>767</v>
      </c>
      <c r="D56" s="4"/>
      <c r="F56" s="3">
        <f>383-(F5+F6+F7+F8+F9+F10+F11+F12+F13+F14+F15+F16+F17+F18+F19+F20+F21+F22+F23+F24+F25+F33+F42+F43+F44+F45+F46+F47+F48+F49+F50+F51+F52+F53+F54)</f>
        <v>282</v>
      </c>
    </row>
    <row r="57" spans="1:4" ht="12.75">
      <c r="A57" s="1" t="s">
        <v>51</v>
      </c>
      <c r="B57" s="5">
        <v>150</v>
      </c>
      <c r="C57" s="5"/>
      <c r="D57" s="4"/>
    </row>
    <row r="58" ht="12.75">
      <c r="D58" s="4"/>
    </row>
  </sheetData>
  <mergeCells count="3">
    <mergeCell ref="A1:F1"/>
    <mergeCell ref="A2:F2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16" sqref="C16"/>
    </sheetView>
  </sheetViews>
  <sheetFormatPr defaultColWidth="9.00390625" defaultRowHeight="12.75"/>
  <cols>
    <col min="1" max="1" width="36.875" style="0" customWidth="1"/>
  </cols>
  <sheetData>
    <row r="1" ht="12.75">
      <c r="A1" t="s">
        <v>117</v>
      </c>
    </row>
    <row r="2" ht="12.75">
      <c r="A2" t="s">
        <v>120</v>
      </c>
    </row>
    <row r="3" ht="12.75">
      <c r="A3" t="s">
        <v>118</v>
      </c>
    </row>
    <row r="4" ht="12.75">
      <c r="A4" t="s">
        <v>119</v>
      </c>
    </row>
    <row r="5" ht="12.75">
      <c r="A5" t="s">
        <v>121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7" sqref="A17"/>
    </sheetView>
  </sheetViews>
  <sheetFormatPr defaultColWidth="9.00390625" defaultRowHeight="12.75"/>
  <cols>
    <col min="1" max="1" width="87.125" style="0" customWidth="1"/>
  </cols>
  <sheetData>
    <row r="1" ht="15.75">
      <c r="A1" s="45" t="s">
        <v>112</v>
      </c>
    </row>
    <row r="2" ht="15.75">
      <c r="A2" s="45" t="s">
        <v>113</v>
      </c>
    </row>
    <row r="3" ht="15.75">
      <c r="A3" s="45" t="s">
        <v>114</v>
      </c>
    </row>
    <row r="4" ht="15.75">
      <c r="A4" s="45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8" sqref="A8"/>
    </sheetView>
  </sheetViews>
  <sheetFormatPr defaultColWidth="9.00390625" defaultRowHeight="12.75"/>
  <cols>
    <col min="1" max="1" width="47.25390625" style="0" customWidth="1"/>
  </cols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2.75"/>
  <sheetData>
    <row r="1" ht="12.75">
      <c r="A1" t="s">
        <v>136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cols>
    <col min="1" max="1" width="92.75390625" style="0" customWidth="1"/>
  </cols>
  <sheetData>
    <row r="1" ht="18.75">
      <c r="A1" s="48" t="s">
        <v>135</v>
      </c>
    </row>
    <row r="2" ht="16.5" customHeight="1">
      <c r="A2" s="48" t="s">
        <v>132</v>
      </c>
    </row>
    <row r="3" ht="15.75" customHeight="1">
      <c r="A3" s="48" t="s">
        <v>133</v>
      </c>
    </row>
    <row r="4" ht="18" customHeight="1">
      <c r="A4" s="48" t="s">
        <v>134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2.75"/>
  <cols>
    <col min="1" max="1" width="33.00390625" style="0" customWidth="1"/>
  </cols>
  <sheetData>
    <row r="1" ht="12.75">
      <c r="A1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Федотов Ф Ф</cp:lastModifiedBy>
  <cp:lastPrinted>2015-03-13T06:42:54Z</cp:lastPrinted>
  <dcterms:created xsi:type="dcterms:W3CDTF">2007-04-24T08:40:08Z</dcterms:created>
  <dcterms:modified xsi:type="dcterms:W3CDTF">2015-12-22T04:09:20Z</dcterms:modified>
  <cp:category/>
  <cp:version/>
  <cp:contentType/>
  <cp:contentStatus/>
</cp:coreProperties>
</file>